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16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<sst xmlns="http://schemas.openxmlformats.org/spreadsheetml/2006/main" count="231" uniqueCount="204">
  <si>
    <t>OPĆINA KIJEVO</t>
  </si>
  <si>
    <t>A. OPĆI DIO PRORAČUNA</t>
  </si>
  <si>
    <t>Broj i naziv računa</t>
  </si>
  <si>
    <t>Izvršeno</t>
  </si>
  <si>
    <t>Index</t>
  </si>
  <si>
    <t>6       PRIHODI POSLOVANJA</t>
  </si>
  <si>
    <t>61     Prihodi od poreza</t>
  </si>
  <si>
    <t>6111 Porez i prirez na dohodak</t>
  </si>
  <si>
    <t>6134 Povremeni porezi na imovinu</t>
  </si>
  <si>
    <t>6145 Porezi na korištenje dobara</t>
  </si>
  <si>
    <t>63     Pomoći unutar općeg pr.</t>
  </si>
  <si>
    <t>6331 Tekuće pomoći iz proračuna</t>
  </si>
  <si>
    <t>6341 Tekuće pom. od ostalih subj.</t>
  </si>
  <si>
    <t>6342 Kapitalne pomoći od ostalih</t>
  </si>
  <si>
    <t>64    Prihodi od imovine</t>
  </si>
  <si>
    <t>6413 Kamate</t>
  </si>
  <si>
    <t>6422 Prihodi od zakupa i najma imo.</t>
  </si>
  <si>
    <t>65    Prihodi od pristojbi i naknada</t>
  </si>
  <si>
    <t>6512 Općinske pristojbe i naknade</t>
  </si>
  <si>
    <t>6522 Prihodi vodnog doprinosa</t>
  </si>
  <si>
    <t>6526 Ostali pr. (sufinanciranje)</t>
  </si>
  <si>
    <t>6531 Komunalni doprinosi</t>
  </si>
  <si>
    <t>6532 Komunalne naknade</t>
  </si>
  <si>
    <t>6614 Prihodi od prodaje robe</t>
  </si>
  <si>
    <t>7      PRIHODI OD PRODAJE N. IM.</t>
  </si>
  <si>
    <t>71    Prihodi od prodaje imovine</t>
  </si>
  <si>
    <t>7111 Prihodi od pr. Zemljišta</t>
  </si>
  <si>
    <t>3       RASHODI POSLOVANJA</t>
  </si>
  <si>
    <t>31     Rashodi za zaposlene</t>
  </si>
  <si>
    <t>3111 Plaće za redovan rad</t>
  </si>
  <si>
    <t>3121 Ostali rashodi za zaposlene</t>
  </si>
  <si>
    <t>3132 Doprinosi za zdr. osiguranje</t>
  </si>
  <si>
    <t>3133 Doprinosi za zapošljavanje</t>
  </si>
  <si>
    <t>32    Materijalni rashodi</t>
  </si>
  <si>
    <t>3211 Službena putovanja</t>
  </si>
  <si>
    <t>3212 Naknada za prijevoz</t>
  </si>
  <si>
    <t>3213 Stručno usavršavanje</t>
  </si>
  <si>
    <t>3221 Uredski materijal</t>
  </si>
  <si>
    <t>3223 Energija</t>
  </si>
  <si>
    <t>3224 Materijal i dijelovi za tek. održ.</t>
  </si>
  <si>
    <t>3225 Sitni inventar i auto gume</t>
  </si>
  <si>
    <t>3227 Zaštitna odjeća i obuća</t>
  </si>
  <si>
    <t>3231 Usluge telefon i poštarina</t>
  </si>
  <si>
    <t>3232 Usluge tekućeg i inv. održ.</t>
  </si>
  <si>
    <t>3233 Usluge promidžbe i informiranja</t>
  </si>
  <si>
    <t>3234 Komunalne usluge</t>
  </si>
  <si>
    <t>3235 Zakupnine i najamnine</t>
  </si>
  <si>
    <t>3237 Intelektualne i osobne usluge</t>
  </si>
  <si>
    <t>3238 Računalne usluge</t>
  </si>
  <si>
    <t>3239 Ostale usluge</t>
  </si>
  <si>
    <t>3291 Naknade za rad predst. tijela</t>
  </si>
  <si>
    <t>3292 Premije osiguranja</t>
  </si>
  <si>
    <t>3293 Reprezentacija</t>
  </si>
  <si>
    <t>3295 Pristojbe i naknade</t>
  </si>
  <si>
    <t>3299 Ostali nespomenuti rashodi</t>
  </si>
  <si>
    <t>34     Financijski rashodi</t>
  </si>
  <si>
    <t>3423 Kamate na primljene zajmove</t>
  </si>
  <si>
    <t>3431 Bankarske usluge</t>
  </si>
  <si>
    <t>3433 Zatezne kamate</t>
  </si>
  <si>
    <t>3434 Ostali nespomenuti fin. rashodi</t>
  </si>
  <si>
    <t>35     Subvencije</t>
  </si>
  <si>
    <t>3522 Subvencije trg. društvima</t>
  </si>
  <si>
    <t>37    Naknade građanima i kućans.</t>
  </si>
  <si>
    <t>3721 Naknade građanima u novcu</t>
  </si>
  <si>
    <t>3722 Naknada građanima u naravi</t>
  </si>
  <si>
    <t>38     Ostali rashodi</t>
  </si>
  <si>
    <t>3811 Tekuće donacije u novcu</t>
  </si>
  <si>
    <t>4      RASHODI ZA NABAVU NEF. I.</t>
  </si>
  <si>
    <t>42    Rashodi za nabavu dugotr. Im.</t>
  </si>
  <si>
    <t>4212 Poslovni objekti (Plan. dom)</t>
  </si>
  <si>
    <t>4221 Uredska oprema i namještaj</t>
  </si>
  <si>
    <t>45    Dodat. ulag. na nefin. im.</t>
  </si>
  <si>
    <t>4511 Dodatna ul. na građ. objektima</t>
  </si>
  <si>
    <t>B. POSEBNI DIO PRORAČUNA</t>
  </si>
  <si>
    <t>GLAVA 1. OP. VIJEĆE I ADMINIST</t>
  </si>
  <si>
    <t>Administrativno i stručno osoblje</t>
  </si>
  <si>
    <t>3111 Plaće</t>
  </si>
  <si>
    <t xml:space="preserve">3213 Stručno usavršavanje </t>
  </si>
  <si>
    <t>3224 Materijal i dijelovi za održavanje</t>
  </si>
  <si>
    <t>3231 Usluge telefona i poštarina</t>
  </si>
  <si>
    <t>3232 Usluge tekućeg i inv. održav.</t>
  </si>
  <si>
    <t>3236 Zdrav. i veter. usluge</t>
  </si>
  <si>
    <t>3237 Intelektualne usluge</t>
  </si>
  <si>
    <t>3241 Nakn. osobama izvan rad. o.</t>
  </si>
  <si>
    <t>3434 Ostali nespomenuti fin. rash.</t>
  </si>
  <si>
    <t>Općinsko vijeće</t>
  </si>
  <si>
    <t>3291 Naknade za rad pred. tijela</t>
  </si>
  <si>
    <t>GLAVA 2. KOMUNALNI POSLOVI</t>
  </si>
  <si>
    <t>Javna rasvjeta</t>
  </si>
  <si>
    <t>3223 El. energija-javna rasvjeta</t>
  </si>
  <si>
    <t>3232 Usluge tek. i inv. održavanja</t>
  </si>
  <si>
    <t>Održavanje cesta i drugih j. povr.</t>
  </si>
  <si>
    <t>Deratizacija i dezinsekcija</t>
  </si>
  <si>
    <t>Čišćenje snijega i drugo</t>
  </si>
  <si>
    <t>3234 Ostale komunalne usluge</t>
  </si>
  <si>
    <t>Pomoć građanima</t>
  </si>
  <si>
    <t>3721 Pomoć obiteljima</t>
  </si>
  <si>
    <t>3722 Sufinanciranje cijene prijevoza</t>
  </si>
  <si>
    <t>Pomoć učenicima i studentima</t>
  </si>
  <si>
    <t>37215 Stipendije i školarine</t>
  </si>
  <si>
    <t>Održavanje groblja i zel. površina</t>
  </si>
  <si>
    <t>Održavanje građ. objekata</t>
  </si>
  <si>
    <t>Tekuće donacije sport. Društvima</t>
  </si>
  <si>
    <t>HPD Sinjal 1831</t>
  </si>
  <si>
    <t>Boćarski klub Kijevo</t>
  </si>
  <si>
    <t>Lovačka udruga Kijevo</t>
  </si>
  <si>
    <t>Pčelarska udruga Kijevo</t>
  </si>
  <si>
    <t>Ostala sportska društva</t>
  </si>
  <si>
    <t>Tekuće donacije neprofit. org.</t>
  </si>
  <si>
    <t>Savjet mladih Kijevo</t>
  </si>
  <si>
    <t>OŠ Kijevo</t>
  </si>
  <si>
    <t>DVD Kijevo</t>
  </si>
  <si>
    <t>KUD Dinara Kijevo</t>
  </si>
  <si>
    <t>Udruga branitelja Kijevo</t>
  </si>
  <si>
    <t>Ostale donacije</t>
  </si>
  <si>
    <t>4212 Planinarski dom</t>
  </si>
  <si>
    <t>4511 Groblje u Kijevu</t>
  </si>
  <si>
    <t>4511 Dom kulture u Kijevu</t>
  </si>
  <si>
    <t>4511 Lokalne prometnice</t>
  </si>
  <si>
    <t>4511 Boćalište u Kijevu</t>
  </si>
  <si>
    <t>4511 Uređenje javnih površina</t>
  </si>
  <si>
    <t>4511 Sanacija utvrde Glavaš</t>
  </si>
  <si>
    <t>4511 Modernizacija javne rasvjete</t>
  </si>
  <si>
    <t>4511 Turistička signalizacija</t>
  </si>
  <si>
    <t>4511 Sanacija bunara</t>
  </si>
  <si>
    <t>4511 Osvjetljenje križa na Batu</t>
  </si>
  <si>
    <t xml:space="preserve"> </t>
  </si>
  <si>
    <t>C. RAČUN ZADUŽIVANJA</t>
  </si>
  <si>
    <t xml:space="preserve">      i otplatu zajmova</t>
  </si>
  <si>
    <t>OPĆINSKO VIJEĆE</t>
  </si>
  <si>
    <t>OPĆINE KIJEVO</t>
  </si>
  <si>
    <t>PREDSJEDNIK:</t>
  </si>
  <si>
    <t>68 Ostali prihodi</t>
  </si>
  <si>
    <t>6831 Ostali prihodi</t>
  </si>
  <si>
    <t>3811 Tek. Donacije pol. Strankama</t>
  </si>
  <si>
    <t>GLAVA 3. SOCIJALNA SKRB</t>
  </si>
  <si>
    <t>Tekuće donacija političkim str.</t>
  </si>
  <si>
    <t>Financ.izb. promidžbe</t>
  </si>
  <si>
    <t>8. Primici od fin.imov. I zaduiž.</t>
  </si>
  <si>
    <t>84 Primljeni kratkor.krediti</t>
  </si>
  <si>
    <t xml:space="preserve">8422 primljeni kratkoročni kred. </t>
  </si>
  <si>
    <t>4/2x100</t>
  </si>
  <si>
    <t>4/3x100</t>
  </si>
  <si>
    <t>6332 Kapitalne pomoći iz proračuna</t>
  </si>
  <si>
    <t>3721Pomoć za ogrjev</t>
  </si>
  <si>
    <t>HGSS</t>
  </si>
  <si>
    <t>Sreds za rad pol stranaka</t>
  </si>
  <si>
    <t>Civilna zaštita</t>
  </si>
  <si>
    <t>4262 Ulaganja u rač. Programe</t>
  </si>
  <si>
    <t xml:space="preserve"> Župa Sv. Mihovil</t>
  </si>
  <si>
    <t>GD crvenog križa Knin</t>
  </si>
  <si>
    <t>3234 Rashodi za usluge</t>
  </si>
  <si>
    <t xml:space="preserve">   54   Izdaci za financijsku imov.</t>
  </si>
  <si>
    <t>3722 Pomoć učenicima i student.</t>
  </si>
  <si>
    <t>3214 Nakn troškova zaposlenih</t>
  </si>
  <si>
    <t>3241 Naknade os.izvan rad.</t>
  </si>
  <si>
    <t>Martin Ercegovac, v.r.</t>
  </si>
  <si>
    <t>66    Prihodi od prodaje, donacija..</t>
  </si>
  <si>
    <t>663 Donacija od prav. i fiz. osoba</t>
  </si>
  <si>
    <t>723 Prihod od prod.prije.sred</t>
  </si>
  <si>
    <t xml:space="preserve">72 Prihod od pr.proizv.imovine </t>
  </si>
  <si>
    <t>6513 prih.od prod. Drž. Biljega</t>
  </si>
  <si>
    <t xml:space="preserve">4223 Oprema za grijanje, ventil. I sl. </t>
  </si>
  <si>
    <t>4223 Oprema za grijanje, ventil i sl.</t>
  </si>
  <si>
    <t>udruga mladih "Kolarica"</t>
  </si>
  <si>
    <t>4511 sanacija etno zbirka(stara šk.)</t>
  </si>
  <si>
    <t>3221 Uredski materijal i ost.mat.tr.</t>
  </si>
  <si>
    <t>3236 Zdravstvene i vet. Usluge</t>
  </si>
  <si>
    <t xml:space="preserve">3212 Naknada za prijevoz </t>
  </si>
  <si>
    <t>3523 Subv. za razvoj poduzet.</t>
  </si>
  <si>
    <t xml:space="preserve">                      Na temelju članka 109. i 110.  Zakona o proračunu ("Narodne novine" broj (87/08, 136/12 i 15/15) i članka 30. Statuta Općine Kijevo</t>
  </si>
  <si>
    <t>4214 Spomenik pog.majkama</t>
  </si>
  <si>
    <t>4511 Uređenje školskog igališta</t>
  </si>
  <si>
    <t xml:space="preserve">4511 uređ. Stare škole u Validžićima </t>
  </si>
  <si>
    <t>4511 uređenje šetnice Munić</t>
  </si>
  <si>
    <t>4511 Vidikovac sv. Mihovil</t>
  </si>
  <si>
    <t>4511 Sanacija divljih odlagališta</t>
  </si>
  <si>
    <t>3296 Troškovi suda , jav.bilježnik</t>
  </si>
  <si>
    <t xml:space="preserve">GODIŠNJI IZVJEŠTAJ O IZVRŠENJU PRORAČUNA I-XII/2020. GODINE </t>
  </si>
  <si>
    <t>Planirano za 2020.</t>
  </si>
  <si>
    <t>I-XII/2020</t>
  </si>
  <si>
    <t>6423 Ost.naknade za kor.nef.imov.</t>
  </si>
  <si>
    <t>6429ostali prihodi od nef.imovine</t>
  </si>
  <si>
    <t>Održavanje lokalnih promet,</t>
  </si>
  <si>
    <t>3234 Komunalni poslovi</t>
  </si>
  <si>
    <t>3234 Održavanje</t>
  </si>
  <si>
    <t xml:space="preserve">3234 održavanje </t>
  </si>
  <si>
    <t>Odv.prikuplj.kom. otpada</t>
  </si>
  <si>
    <t>3234 Otpad .- javne površine</t>
  </si>
  <si>
    <t>6524 Doprinosi za šume</t>
  </si>
  <si>
    <t>4222 ostala kom oprema WiFiEU</t>
  </si>
  <si>
    <t xml:space="preserve">Kom.društvo kijevo d.o.o </t>
  </si>
  <si>
    <t>4222 Kom oprema WiFiEU</t>
  </si>
  <si>
    <t>GLAVA 4. KD KIJEVO ODRŽAV.</t>
  </si>
  <si>
    <t>GLAVA 6. TEKUĆE DONACIJE</t>
  </si>
  <si>
    <t>GLAVA 5.SUBV. ZA RAZVOJ POD.</t>
  </si>
  <si>
    <t>GLAVA 7. ZAŠTITA I SPAŠAVANJE</t>
  </si>
  <si>
    <t>GLAVA 8. KAPITALNA ULAGANJA</t>
  </si>
  <si>
    <t>6117 Povrat por. Po god. Prijavi</t>
  </si>
  <si>
    <t xml:space="preserve">                      ("Službeno glasilo općine Kijevo" br.15/18.,18/18 i 6/20) Općinsko vijeće Općine Kijevo, na 22. sjednici       </t>
  </si>
  <si>
    <t xml:space="preserve">                     održanoj dana 30.03.2021. godine donosi</t>
  </si>
  <si>
    <t>Klasa:400-08/21-01/01</t>
  </si>
  <si>
    <t>Urbroj:2182/15-01-21-06-1</t>
  </si>
  <si>
    <t>Kijevo, 30.03.2021.godine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</si>
</sst>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n_-;\-* #,##0\ _k_n_-;_-* &quot;-&quot;\ _k_n_-;_-@_-"/>
    <numFmt numFmtId="173" formatCode="_-* #,##0.00\ _k_n_-;\-* #,##0.00\ _k_n_-;_-* &quot;-&quot;??\ _k_n_-;_-@_-"/>
    <numFmt numFmtId="174" formatCode="0.000"/>
    <numFmt numFmtId="175" formatCode="0.0000"/>
    <numFmt numFmtId="176" formatCode="0.0"/>
    <numFmt numFmtId="177" formatCode="#,##0.00_ ;\-#,##0.00\ "/>
    <numFmt numFmtId="178" formatCode="_-* #,##0.000\ _k_n_-;\-* #,##0.000\ _k_n_-;_-* &quot;-&quot;??\ _k_n_-;_-@_-"/>
    <numFmt numFmtId="179" formatCode="_-* #,##0.0000\ _k_n_-;\-* #,##0.0000\ _k_n_-;_-* &quot;-&quot;??\ _k_n_-;_-@_-"/>
    <numFmt numFmtId="180" formatCode="_-* #,##0.00000\ _k_n_-;\-* #,##0.00000\ _k_n_-;_-* &quot;-&quot;??\ _k_n_-;_-@_-"/>
  </numFmts>
  <fonts count="42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3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9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73" fontId="1" fillId="0" borderId="10" xfId="62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3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" fontId="0" fillId="0" borderId="10" xfId="51" applyNumberFormat="1" applyFont="1" applyBorder="1" applyAlignment="1">
      <alignment wrapText="1"/>
      <protection/>
    </xf>
    <xf numFmtId="4" fontId="0" fillId="0" borderId="0" xfId="51" applyNumberFormat="1" applyFont="1" applyAlignment="1">
      <alignment horizontal="right" wrapText="1"/>
      <protection/>
    </xf>
    <xf numFmtId="4" fontId="0" fillId="0" borderId="12" xfId="51" applyNumberFormat="1" applyFont="1" applyBorder="1" applyAlignment="1">
      <alignment wrapText="1"/>
      <protection/>
    </xf>
    <xf numFmtId="39" fontId="0" fillId="0" borderId="10" xfId="0" applyNumberFormat="1" applyFont="1" applyBorder="1" applyAlignment="1">
      <alignment/>
    </xf>
    <xf numFmtId="4" fontId="1" fillId="0" borderId="10" xfId="51" applyNumberFormat="1" applyFont="1" applyBorder="1" applyAlignment="1">
      <alignment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zoomScalePageLayoutView="0" workbookViewId="0" topLeftCell="A220">
      <selection activeCell="I249" sqref="I249"/>
    </sheetView>
  </sheetViews>
  <sheetFormatPr defaultColWidth="9.140625" defaultRowHeight="12.75"/>
  <cols>
    <col min="1" max="1" width="31.28125" style="0" customWidth="1"/>
    <col min="2" max="2" width="17.7109375" style="0" customWidth="1"/>
    <col min="3" max="3" width="18.28125" style="0" customWidth="1"/>
    <col min="4" max="4" width="16.140625" style="0" customWidth="1"/>
    <col min="5" max="5" width="14.28125" style="0" customWidth="1"/>
    <col min="6" max="6" width="13.57421875" style="0" customWidth="1"/>
  </cols>
  <sheetData>
    <row r="1" ht="12.75">
      <c r="A1" s="1" t="s">
        <v>0</v>
      </c>
    </row>
    <row r="2" ht="12.75">
      <c r="A2" s="1"/>
    </row>
    <row r="3" ht="12.75">
      <c r="A3" s="1"/>
    </row>
    <row r="4" spans="1:7" s="2" customFormat="1" ht="12.75">
      <c r="A4" s="4" t="s">
        <v>170</v>
      </c>
      <c r="B4" s="4"/>
      <c r="C4" s="4"/>
      <c r="D4" s="4"/>
      <c r="E4" s="4"/>
      <c r="F4" s="4"/>
      <c r="G4" s="4"/>
    </row>
    <row r="5" s="2" customFormat="1" ht="12.75">
      <c r="A5" s="5" t="s">
        <v>199</v>
      </c>
    </row>
    <row r="6" s="2" customFormat="1" ht="12.75">
      <c r="A6" s="5" t="s">
        <v>200</v>
      </c>
    </row>
    <row r="7" ht="12.75">
      <c r="A7" s="1"/>
    </row>
    <row r="8" spans="1:2" s="4" customFormat="1" ht="12.75">
      <c r="A8" s="3"/>
      <c r="B8" s="4" t="s">
        <v>126</v>
      </c>
    </row>
    <row r="9" spans="1:2" s="4" customFormat="1" ht="12.75">
      <c r="A9" s="3"/>
      <c r="B9" s="3" t="s">
        <v>178</v>
      </c>
    </row>
    <row r="10" s="4" customFormat="1" ht="12.75">
      <c r="A10" s="3"/>
    </row>
    <row r="11" ht="12.75">
      <c r="A11" s="1"/>
    </row>
    <row r="12" ht="12.75">
      <c r="A12" s="1" t="s">
        <v>1</v>
      </c>
    </row>
    <row r="14" spans="1:6" ht="12.75">
      <c r="A14" s="6" t="s">
        <v>2</v>
      </c>
      <c r="B14" s="7" t="s">
        <v>3</v>
      </c>
      <c r="C14" s="7" t="s">
        <v>179</v>
      </c>
      <c r="D14" s="7" t="s">
        <v>3</v>
      </c>
      <c r="E14" s="7" t="s">
        <v>4</v>
      </c>
      <c r="F14" s="7" t="s">
        <v>4</v>
      </c>
    </row>
    <row r="15" spans="1:6" ht="12.75">
      <c r="A15" s="9"/>
      <c r="B15" s="10">
        <v>2019</v>
      </c>
      <c r="C15" s="19" t="s">
        <v>180</v>
      </c>
      <c r="D15" s="10" t="s">
        <v>180</v>
      </c>
      <c r="E15" s="10" t="s">
        <v>141</v>
      </c>
      <c r="F15" s="10" t="s">
        <v>142</v>
      </c>
    </row>
    <row r="16" spans="1:7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8"/>
    </row>
    <row r="17" spans="1:7" ht="12.75">
      <c r="A17" s="8"/>
      <c r="B17" s="11"/>
      <c r="C17" s="11"/>
      <c r="D17" s="11"/>
      <c r="E17" s="11"/>
      <c r="F17" s="11"/>
      <c r="G17" s="8"/>
    </row>
    <row r="18" spans="1:7" ht="12.75">
      <c r="A18" s="12" t="s">
        <v>5</v>
      </c>
      <c r="B18" s="13">
        <f>SUM(B20+B25+B30+B35+B46+B49)</f>
        <v>3111669</v>
      </c>
      <c r="C18" s="13">
        <f>SUM(C20+C25+C30+C35+C43+C46+C49)</f>
        <v>3601332</v>
      </c>
      <c r="D18" s="13">
        <f>SUM(D20+D25+D30+D35+D43+D46)</f>
        <v>3211228</v>
      </c>
      <c r="E18" s="13">
        <f>(D18/B18*100)</f>
        <v>103.1995369687457</v>
      </c>
      <c r="F18" s="13">
        <f>(D18/C18*100)</f>
        <v>89.16778569706986</v>
      </c>
      <c r="G18" s="8"/>
    </row>
    <row r="19" spans="1:7" ht="12.75">
      <c r="A19" s="8"/>
      <c r="B19" s="11"/>
      <c r="C19" s="11"/>
      <c r="D19" s="11"/>
      <c r="E19" s="11"/>
      <c r="F19" s="11"/>
      <c r="G19" s="8"/>
    </row>
    <row r="20" spans="1:7" ht="12.75">
      <c r="A20" s="12" t="s">
        <v>6</v>
      </c>
      <c r="B20" s="13">
        <f>SUM(B21:B24)</f>
        <v>937559</v>
      </c>
      <c r="C20" s="13">
        <f>SUM(C21:C24)</f>
        <v>1020000</v>
      </c>
      <c r="D20" s="13">
        <f>SUM(D21-D22+D23+D24)</f>
        <v>771982</v>
      </c>
      <c r="E20" s="13">
        <f aca="true" t="shared" si="0" ref="E20:E92">(D20/B20*100)</f>
        <v>82.3395647633909</v>
      </c>
      <c r="F20" s="13">
        <f aca="true" t="shared" si="1" ref="F20:F91">(D20/C20*100)</f>
        <v>75.68450980392157</v>
      </c>
      <c r="G20" s="8"/>
    </row>
    <row r="21" spans="1:7" ht="12.75">
      <c r="A21" s="8" t="s">
        <v>7</v>
      </c>
      <c r="B21" s="11">
        <v>913156</v>
      </c>
      <c r="C21" s="23">
        <v>1000000</v>
      </c>
      <c r="D21" s="11">
        <v>801179</v>
      </c>
      <c r="E21" s="13">
        <f t="shared" si="0"/>
        <v>87.7373636049043</v>
      </c>
      <c r="F21" s="13">
        <f t="shared" si="1"/>
        <v>80.11789999999999</v>
      </c>
      <c r="G21" s="8"/>
    </row>
    <row r="22" spans="1:7" ht="12.75">
      <c r="A22" s="12" t="s">
        <v>198</v>
      </c>
      <c r="B22" s="13">
        <v>0</v>
      </c>
      <c r="C22" s="27">
        <v>0</v>
      </c>
      <c r="D22" s="13">
        <v>45811</v>
      </c>
      <c r="E22" s="13">
        <v>0</v>
      </c>
      <c r="F22" s="13">
        <v>0</v>
      </c>
      <c r="G22" s="8"/>
    </row>
    <row r="23" spans="1:7" ht="12.75">
      <c r="A23" s="8" t="s">
        <v>8</v>
      </c>
      <c r="B23" s="11">
        <v>22926</v>
      </c>
      <c r="C23" s="24">
        <v>20000</v>
      </c>
      <c r="D23" s="11">
        <v>16614</v>
      </c>
      <c r="E23" s="13">
        <f t="shared" si="0"/>
        <v>72.4679403297566</v>
      </c>
      <c r="F23" s="13">
        <f t="shared" si="1"/>
        <v>83.07</v>
      </c>
      <c r="G23" s="8"/>
    </row>
    <row r="24" spans="1:7" ht="12.75">
      <c r="A24" s="8" t="s">
        <v>9</v>
      </c>
      <c r="B24" s="11">
        <v>1477</v>
      </c>
      <c r="C24" s="11">
        <v>0</v>
      </c>
      <c r="D24" s="11">
        <v>0</v>
      </c>
      <c r="E24" s="13">
        <f t="shared" si="0"/>
        <v>0</v>
      </c>
      <c r="F24" s="13">
        <v>0</v>
      </c>
      <c r="G24" s="8"/>
    </row>
    <row r="25" spans="1:7" ht="12.75">
      <c r="A25" s="12" t="s">
        <v>10</v>
      </c>
      <c r="B25" s="13">
        <f>SUM(B26:B29)</f>
        <v>1887971</v>
      </c>
      <c r="C25" s="13">
        <f>SUM(C26:C29)</f>
        <v>2300000</v>
      </c>
      <c r="D25" s="13">
        <f>SUM(D26:D29)</f>
        <v>2130806</v>
      </c>
      <c r="E25" s="13">
        <f t="shared" si="0"/>
        <v>112.86222087097737</v>
      </c>
      <c r="F25" s="13">
        <f t="shared" si="1"/>
        <v>92.64373913043478</v>
      </c>
      <c r="G25" s="8"/>
    </row>
    <row r="26" spans="1:7" ht="12.75">
      <c r="A26" s="8" t="s">
        <v>11</v>
      </c>
      <c r="B26" s="11">
        <v>772046</v>
      </c>
      <c r="C26" s="23">
        <v>700000</v>
      </c>
      <c r="D26" s="11">
        <v>695299</v>
      </c>
      <c r="E26" s="13">
        <f t="shared" si="0"/>
        <v>90.05927107970251</v>
      </c>
      <c r="F26" s="13">
        <f t="shared" si="1"/>
        <v>99.32842857142857</v>
      </c>
      <c r="G26" s="8"/>
    </row>
    <row r="27" spans="1:7" ht="12.75">
      <c r="A27" s="8" t="s">
        <v>143</v>
      </c>
      <c r="B27" s="11">
        <v>1082049</v>
      </c>
      <c r="C27" s="23">
        <v>900000</v>
      </c>
      <c r="D27" s="11">
        <v>921103</v>
      </c>
      <c r="E27" s="13">
        <v>0</v>
      </c>
      <c r="F27" s="13">
        <f t="shared" si="1"/>
        <v>102.34477777777778</v>
      </c>
      <c r="G27" s="8"/>
    </row>
    <row r="28" spans="1:7" ht="12.75">
      <c r="A28" s="14" t="s">
        <v>12</v>
      </c>
      <c r="B28" s="11">
        <v>33876</v>
      </c>
      <c r="C28" s="25">
        <v>100000</v>
      </c>
      <c r="D28" s="11">
        <v>101990</v>
      </c>
      <c r="E28" s="13">
        <v>0</v>
      </c>
      <c r="F28" s="13">
        <f>SUM(D28/C28*100)</f>
        <v>101.99000000000001</v>
      </c>
      <c r="G28" s="8"/>
    </row>
    <row r="29" spans="1:7" ht="12.75">
      <c r="A29" s="8" t="s">
        <v>13</v>
      </c>
      <c r="B29" s="11">
        <v>0</v>
      </c>
      <c r="C29" s="26">
        <v>600000</v>
      </c>
      <c r="D29" s="11">
        <v>412414</v>
      </c>
      <c r="E29" s="13">
        <v>0</v>
      </c>
      <c r="F29" s="13">
        <f>SUM(D29/C29*100)</f>
        <v>68.73566666666666</v>
      </c>
      <c r="G29" s="8"/>
    </row>
    <row r="30" spans="1:7" ht="12.75">
      <c r="A30" s="12" t="s">
        <v>14</v>
      </c>
      <c r="B30" s="13">
        <f>SUM(B31:B34)</f>
        <v>163154</v>
      </c>
      <c r="C30" s="13">
        <f>SUM(C31:C34)</f>
        <v>60010</v>
      </c>
      <c r="D30" s="13">
        <f>SUM(D31:D34)</f>
        <v>93304</v>
      </c>
      <c r="E30" s="13">
        <f t="shared" si="0"/>
        <v>57.18768770609363</v>
      </c>
      <c r="F30" s="13">
        <f t="shared" si="1"/>
        <v>155.4807532077987</v>
      </c>
      <c r="G30" s="8"/>
    </row>
    <row r="31" spans="1:7" ht="12.75">
      <c r="A31" s="8" t="s">
        <v>15</v>
      </c>
      <c r="B31" s="11">
        <v>7</v>
      </c>
      <c r="C31" s="11">
        <v>10</v>
      </c>
      <c r="D31" s="11">
        <v>4</v>
      </c>
      <c r="E31" s="13">
        <f t="shared" si="0"/>
        <v>57.14285714285714</v>
      </c>
      <c r="F31" s="13">
        <f t="shared" si="1"/>
        <v>40</v>
      </c>
      <c r="G31" s="8"/>
    </row>
    <row r="32" spans="1:7" ht="12.75">
      <c r="A32" s="8" t="s">
        <v>16</v>
      </c>
      <c r="B32" s="11">
        <v>23715</v>
      </c>
      <c r="C32" s="11">
        <v>30000</v>
      </c>
      <c r="D32" s="11">
        <v>23584</v>
      </c>
      <c r="E32" s="13">
        <f t="shared" si="0"/>
        <v>99.44760699978916</v>
      </c>
      <c r="F32" s="13">
        <f t="shared" si="1"/>
        <v>78.61333333333333</v>
      </c>
      <c r="G32" s="8"/>
    </row>
    <row r="33" spans="1:7" ht="12.75">
      <c r="A33" s="8" t="s">
        <v>181</v>
      </c>
      <c r="B33" s="11">
        <v>139432</v>
      </c>
      <c r="C33" s="11">
        <v>30000</v>
      </c>
      <c r="D33" s="11">
        <v>69716</v>
      </c>
      <c r="E33" s="13">
        <f>SUM(D33/B33*100)</f>
        <v>50</v>
      </c>
      <c r="F33" s="13">
        <f>SUM(D33/C33*100)</f>
        <v>232.38666666666666</v>
      </c>
      <c r="G33" s="8"/>
    </row>
    <row r="34" spans="1:7" ht="12.75">
      <c r="A34" s="8" t="s">
        <v>182</v>
      </c>
      <c r="B34" s="11">
        <v>0</v>
      </c>
      <c r="C34" s="11">
        <v>0</v>
      </c>
      <c r="D34" s="11">
        <v>0</v>
      </c>
      <c r="E34" s="13">
        <v>0</v>
      </c>
      <c r="F34" s="13">
        <v>0</v>
      </c>
      <c r="G34" s="8"/>
    </row>
    <row r="35" spans="1:7" ht="12.75">
      <c r="A35" s="12" t="s">
        <v>17</v>
      </c>
      <c r="B35" s="13">
        <f>SUM(B36:B42)</f>
        <v>100985</v>
      </c>
      <c r="C35" s="13">
        <f>SUM(C36:C42)</f>
        <v>91500</v>
      </c>
      <c r="D35" s="13">
        <f>SUM(D36:D42)</f>
        <v>85314</v>
      </c>
      <c r="E35" s="13">
        <f t="shared" si="0"/>
        <v>84.48185374065456</v>
      </c>
      <c r="F35" s="13">
        <f t="shared" si="1"/>
        <v>93.23934426229509</v>
      </c>
      <c r="G35" s="8"/>
    </row>
    <row r="36" spans="1:7" ht="12.75">
      <c r="A36" s="8" t="s">
        <v>18</v>
      </c>
      <c r="B36" s="11">
        <v>4530</v>
      </c>
      <c r="C36" s="11">
        <v>250</v>
      </c>
      <c r="D36" s="11">
        <v>190</v>
      </c>
      <c r="E36" s="13">
        <f t="shared" si="0"/>
        <v>4.194260485651214</v>
      </c>
      <c r="F36" s="13">
        <f t="shared" si="1"/>
        <v>76</v>
      </c>
      <c r="G36" s="8"/>
    </row>
    <row r="37" spans="1:7" ht="12.75">
      <c r="A37" s="8" t="s">
        <v>161</v>
      </c>
      <c r="B37" s="11">
        <v>23</v>
      </c>
      <c r="C37" s="11">
        <v>250</v>
      </c>
      <c r="D37" s="11">
        <v>9</v>
      </c>
      <c r="E37" s="13">
        <v>0</v>
      </c>
      <c r="F37" s="13">
        <f>(D37/C37*100)</f>
        <v>3.5999999999999996</v>
      </c>
      <c r="G37" s="8"/>
    </row>
    <row r="38" spans="1:7" ht="12.75">
      <c r="A38" s="8" t="s">
        <v>19</v>
      </c>
      <c r="B38" s="11">
        <v>774</v>
      </c>
      <c r="C38" s="11">
        <v>500</v>
      </c>
      <c r="D38" s="11">
        <v>547</v>
      </c>
      <c r="E38" s="13">
        <f t="shared" si="0"/>
        <v>70.67183462532299</v>
      </c>
      <c r="F38" s="13">
        <f t="shared" si="1"/>
        <v>109.4</v>
      </c>
      <c r="G38" s="8"/>
    </row>
    <row r="39" spans="1:7" ht="12.75">
      <c r="A39" s="8" t="s">
        <v>189</v>
      </c>
      <c r="B39" s="11">
        <v>0</v>
      </c>
      <c r="C39" s="11">
        <v>0</v>
      </c>
      <c r="D39" s="11">
        <v>191</v>
      </c>
      <c r="E39" s="13"/>
      <c r="F39" s="13">
        <v>0</v>
      </c>
      <c r="G39" s="8"/>
    </row>
    <row r="40" spans="1:7" ht="12.75">
      <c r="A40" s="8" t="s">
        <v>20</v>
      </c>
      <c r="B40" s="11">
        <v>10181</v>
      </c>
      <c r="C40" s="11">
        <v>500</v>
      </c>
      <c r="D40" s="11">
        <v>4200</v>
      </c>
      <c r="E40" s="13">
        <f t="shared" si="0"/>
        <v>41.25331499852667</v>
      </c>
      <c r="F40" s="13">
        <f t="shared" si="1"/>
        <v>840</v>
      </c>
      <c r="G40" s="8"/>
    </row>
    <row r="41" spans="1:7" ht="12.75">
      <c r="A41" s="8" t="s">
        <v>21</v>
      </c>
      <c r="B41" s="11">
        <v>11919</v>
      </c>
      <c r="C41" s="11">
        <v>10000</v>
      </c>
      <c r="D41" s="11">
        <v>5872</v>
      </c>
      <c r="E41" s="13">
        <v>0</v>
      </c>
      <c r="F41" s="13">
        <f>(D41/C41*100)</f>
        <v>58.720000000000006</v>
      </c>
      <c r="G41" s="8"/>
    </row>
    <row r="42" spans="1:7" ht="12.75">
      <c r="A42" s="8" t="s">
        <v>22</v>
      </c>
      <c r="B42" s="11">
        <v>73558</v>
      </c>
      <c r="C42" s="11">
        <v>80000</v>
      </c>
      <c r="D42" s="11">
        <v>74305</v>
      </c>
      <c r="E42" s="13">
        <f t="shared" si="0"/>
        <v>101.0155251638163</v>
      </c>
      <c r="F42" s="13">
        <f t="shared" si="1"/>
        <v>92.88125000000001</v>
      </c>
      <c r="G42" s="8"/>
    </row>
    <row r="43" spans="1:7" ht="12.75">
      <c r="A43" s="12" t="s">
        <v>157</v>
      </c>
      <c r="B43" s="13">
        <f>SUM(B44)</f>
        <v>0</v>
      </c>
      <c r="C43" s="13">
        <f>SUM(C44:C45)</f>
        <v>112822</v>
      </c>
      <c r="D43" s="13">
        <f>SUM(D44:D45)</f>
        <v>112822</v>
      </c>
      <c r="E43" s="13">
        <v>0</v>
      </c>
      <c r="F43" s="13">
        <v>0</v>
      </c>
      <c r="G43" s="8"/>
    </row>
    <row r="44" spans="1:7" ht="12.75">
      <c r="A44" s="8" t="s">
        <v>23</v>
      </c>
      <c r="B44" s="11">
        <v>0</v>
      </c>
      <c r="C44" s="11">
        <v>0</v>
      </c>
      <c r="D44" s="11">
        <v>0</v>
      </c>
      <c r="E44" s="13">
        <v>0</v>
      </c>
      <c r="F44" s="13">
        <v>0</v>
      </c>
      <c r="G44" s="8"/>
    </row>
    <row r="45" spans="1:7" ht="12.75">
      <c r="A45" s="8" t="s">
        <v>158</v>
      </c>
      <c r="B45" s="11">
        <v>0</v>
      </c>
      <c r="C45" s="11">
        <v>112822</v>
      </c>
      <c r="D45" s="11">
        <v>112822</v>
      </c>
      <c r="E45" s="13">
        <v>0</v>
      </c>
      <c r="F45" s="13">
        <f>SUM(D45/C45*100)</f>
        <v>100</v>
      </c>
      <c r="G45" s="8"/>
    </row>
    <row r="46" spans="1:7" ht="12.75">
      <c r="A46" s="12" t="s">
        <v>132</v>
      </c>
      <c r="B46" s="13">
        <f>SUM(B47)</f>
        <v>22000</v>
      </c>
      <c r="C46" s="13">
        <f>SUM(C47)</f>
        <v>17000</v>
      </c>
      <c r="D46" s="13">
        <f>SUM(D47)</f>
        <v>17000</v>
      </c>
      <c r="E46" s="13">
        <f t="shared" si="0"/>
        <v>77.27272727272727</v>
      </c>
      <c r="F46" s="13">
        <f t="shared" si="1"/>
        <v>100</v>
      </c>
      <c r="G46" s="8"/>
    </row>
    <row r="47" spans="1:7" ht="12.75">
      <c r="A47" s="8" t="s">
        <v>133</v>
      </c>
      <c r="B47" s="11">
        <v>22000</v>
      </c>
      <c r="C47" s="11">
        <v>17000</v>
      </c>
      <c r="D47" s="11">
        <v>17000</v>
      </c>
      <c r="E47" s="13">
        <f t="shared" si="0"/>
        <v>77.27272727272727</v>
      </c>
      <c r="F47" s="13">
        <f t="shared" si="1"/>
        <v>100</v>
      </c>
      <c r="G47" s="8"/>
    </row>
    <row r="48" spans="1:7" ht="12.75">
      <c r="A48" s="8"/>
      <c r="B48" s="11"/>
      <c r="C48" s="11"/>
      <c r="D48" s="11"/>
      <c r="E48" s="13"/>
      <c r="F48" s="13"/>
      <c r="G48" s="8"/>
    </row>
    <row r="49" spans="1:7" ht="12.75">
      <c r="A49" s="12" t="s">
        <v>24</v>
      </c>
      <c r="B49" s="13">
        <v>0</v>
      </c>
      <c r="C49" s="13">
        <f>SUM(C50+C52)</f>
        <v>0</v>
      </c>
      <c r="D49" s="13">
        <f>SUM(D50+D52)</f>
        <v>0</v>
      </c>
      <c r="E49" s="13">
        <v>0</v>
      </c>
      <c r="F49" s="13">
        <v>0</v>
      </c>
      <c r="G49" s="8"/>
    </row>
    <row r="50" spans="1:7" ht="12.75">
      <c r="A50" s="12" t="s">
        <v>25</v>
      </c>
      <c r="B50" s="13">
        <f>SUM(B51)</f>
        <v>0</v>
      </c>
      <c r="C50" s="13">
        <f>SUM(C51)</f>
        <v>0</v>
      </c>
      <c r="D50" s="13">
        <f>SUM(D51)</f>
        <v>0</v>
      </c>
      <c r="E50" s="13">
        <v>0</v>
      </c>
      <c r="F50" s="13">
        <v>0</v>
      </c>
      <c r="G50" s="8"/>
    </row>
    <row r="51" spans="1:7" ht="12.75">
      <c r="A51" s="8" t="s">
        <v>26</v>
      </c>
      <c r="B51" s="11">
        <v>0</v>
      </c>
      <c r="C51" s="11">
        <v>0</v>
      </c>
      <c r="D51" s="11">
        <v>0</v>
      </c>
      <c r="E51" s="13">
        <v>0</v>
      </c>
      <c r="F51" s="13">
        <v>0</v>
      </c>
      <c r="G51" s="8"/>
    </row>
    <row r="52" spans="1:7" ht="12.75">
      <c r="A52" s="12" t="s">
        <v>160</v>
      </c>
      <c r="B52" s="11">
        <v>0</v>
      </c>
      <c r="C52" s="13">
        <f>SUM(C53)</f>
        <v>0</v>
      </c>
      <c r="D52" s="13">
        <f>SUM(D53)</f>
        <v>0</v>
      </c>
      <c r="E52" s="13">
        <v>0</v>
      </c>
      <c r="F52" s="13">
        <v>0</v>
      </c>
      <c r="G52" s="8"/>
    </row>
    <row r="53" spans="1:7" ht="12.75">
      <c r="A53" s="8" t="s">
        <v>159</v>
      </c>
      <c r="B53" s="11">
        <v>0</v>
      </c>
      <c r="C53" s="11">
        <v>0</v>
      </c>
      <c r="D53" s="11">
        <v>0</v>
      </c>
      <c r="E53" s="13">
        <v>0</v>
      </c>
      <c r="F53" s="13">
        <v>0</v>
      </c>
      <c r="G53" s="8"/>
    </row>
    <row r="54" spans="1:7" ht="12.75">
      <c r="A54" s="12" t="s">
        <v>138</v>
      </c>
      <c r="B54" s="13">
        <f>SUM(B56)</f>
        <v>0</v>
      </c>
      <c r="C54" s="13">
        <f>SUM(C56)</f>
        <v>0</v>
      </c>
      <c r="D54" s="13">
        <f>SUM(D55)</f>
        <v>0</v>
      </c>
      <c r="E54" s="13">
        <v>0</v>
      </c>
      <c r="F54" s="13">
        <v>0</v>
      </c>
      <c r="G54" s="8"/>
    </row>
    <row r="55" spans="1:7" ht="12.75">
      <c r="A55" s="8" t="s">
        <v>139</v>
      </c>
      <c r="B55" s="11">
        <v>0</v>
      </c>
      <c r="C55" s="11">
        <v>0</v>
      </c>
      <c r="D55" s="11">
        <v>0</v>
      </c>
      <c r="E55" s="13">
        <v>0</v>
      </c>
      <c r="F55" s="13">
        <v>0</v>
      </c>
      <c r="G55" s="8"/>
    </row>
    <row r="56" spans="1:7" ht="12.75">
      <c r="A56" s="8" t="s">
        <v>140</v>
      </c>
      <c r="B56" s="11">
        <v>0</v>
      </c>
      <c r="C56" s="11">
        <v>0</v>
      </c>
      <c r="D56" s="11">
        <v>0</v>
      </c>
      <c r="E56" s="13">
        <v>0</v>
      </c>
      <c r="F56" s="13">
        <v>0</v>
      </c>
      <c r="G56" s="8"/>
    </row>
    <row r="57" spans="1:7" ht="12.75">
      <c r="A57" s="8"/>
      <c r="B57" s="11"/>
      <c r="C57" s="11"/>
      <c r="D57" s="11"/>
      <c r="E57" s="13"/>
      <c r="F57" s="13"/>
      <c r="G57" s="8"/>
    </row>
    <row r="58" spans="1:7" ht="12.75">
      <c r="A58" s="8"/>
      <c r="B58" s="11"/>
      <c r="C58" s="11"/>
      <c r="D58" s="11"/>
      <c r="E58" s="13"/>
      <c r="F58" s="13"/>
      <c r="G58" s="8"/>
    </row>
    <row r="59" spans="1:7" ht="12.75">
      <c r="A59" s="12" t="s">
        <v>27</v>
      </c>
      <c r="B59" s="15">
        <f>SUM(B61+B66+B91+B96+B98+B101)</f>
        <v>1477287</v>
      </c>
      <c r="C59" s="15">
        <f>SUM(C61+C66+C91+C96+C98+C101)</f>
        <v>1330800</v>
      </c>
      <c r="D59" s="13">
        <f>SUM(D61+D66+D91+D96+D98+D101)</f>
        <v>1208036</v>
      </c>
      <c r="E59" s="13">
        <f t="shared" si="0"/>
        <v>81.77395455317755</v>
      </c>
      <c r="F59" s="13">
        <f t="shared" si="1"/>
        <v>90.77517282837391</v>
      </c>
      <c r="G59" s="8"/>
    </row>
    <row r="60" spans="1:7" ht="12.75">
      <c r="A60" s="8"/>
      <c r="B60" s="11"/>
      <c r="C60" s="11"/>
      <c r="E60" s="13"/>
      <c r="F60" s="13"/>
      <c r="G60" s="8"/>
    </row>
    <row r="61" spans="1:7" ht="12.75">
      <c r="A61" s="16" t="s">
        <v>28</v>
      </c>
      <c r="B61" s="13">
        <f>SUM(B62:B65)</f>
        <v>299672</v>
      </c>
      <c r="C61" s="13">
        <f>SUM(C62:C65)</f>
        <v>340000</v>
      </c>
      <c r="D61" s="13">
        <f>SUM(D62:D65)</f>
        <v>356230</v>
      </c>
      <c r="E61" s="13">
        <f t="shared" si="0"/>
        <v>118.87330147628073</v>
      </c>
      <c r="F61" s="13">
        <f t="shared" si="1"/>
        <v>104.7735294117647</v>
      </c>
      <c r="G61" s="8"/>
    </row>
    <row r="62" spans="1:7" ht="12.75">
      <c r="A62" s="14" t="s">
        <v>29</v>
      </c>
      <c r="B62" s="11">
        <v>244452</v>
      </c>
      <c r="C62" s="11">
        <v>280000</v>
      </c>
      <c r="D62" s="11">
        <v>294489</v>
      </c>
      <c r="E62" s="13">
        <f t="shared" si="0"/>
        <v>120.46904913848118</v>
      </c>
      <c r="F62" s="13">
        <f t="shared" si="1"/>
        <v>105.17464285714286</v>
      </c>
      <c r="G62" s="8"/>
    </row>
    <row r="63" spans="1:7" ht="12.75">
      <c r="A63" s="8" t="s">
        <v>30</v>
      </c>
      <c r="B63" s="11">
        <v>16150</v>
      </c>
      <c r="C63" s="11">
        <v>15000</v>
      </c>
      <c r="D63" s="11">
        <v>13150</v>
      </c>
      <c r="E63" s="13">
        <f>(D63/B63*100)</f>
        <v>81.42414860681114</v>
      </c>
      <c r="F63" s="13">
        <f>(D63/C63*100)</f>
        <v>87.66666666666667</v>
      </c>
      <c r="G63" s="8"/>
    </row>
    <row r="64" spans="1:7" ht="12.75">
      <c r="A64" s="8" t="s">
        <v>31</v>
      </c>
      <c r="B64" s="11">
        <v>39070</v>
      </c>
      <c r="C64" s="11">
        <v>45000</v>
      </c>
      <c r="D64" s="11">
        <v>48591</v>
      </c>
      <c r="E64" s="13">
        <f t="shared" si="0"/>
        <v>124.3690811364218</v>
      </c>
      <c r="F64" s="13">
        <f t="shared" si="1"/>
        <v>107.98</v>
      </c>
      <c r="G64" s="8"/>
    </row>
    <row r="65" spans="1:7" ht="12.75">
      <c r="A65" s="8" t="s">
        <v>32</v>
      </c>
      <c r="B65" s="11">
        <v>0</v>
      </c>
      <c r="C65" s="11">
        <v>0</v>
      </c>
      <c r="D65" s="11">
        <v>0</v>
      </c>
      <c r="E65" s="13">
        <v>0</v>
      </c>
      <c r="F65" s="13">
        <v>0</v>
      </c>
      <c r="G65" s="8"/>
    </row>
    <row r="66" spans="1:7" ht="12.75">
      <c r="A66" s="12" t="s">
        <v>33</v>
      </c>
      <c r="B66" s="13">
        <f>SUM(B67:B90)</f>
        <v>681117</v>
      </c>
      <c r="C66" s="13">
        <f>SUM(C67:C90)</f>
        <v>838700</v>
      </c>
      <c r="D66" s="13">
        <f>SUM(D67:D90)</f>
        <v>718309</v>
      </c>
      <c r="E66" s="13">
        <f t="shared" si="0"/>
        <v>105.46044218541016</v>
      </c>
      <c r="F66" s="13">
        <f t="shared" si="1"/>
        <v>85.64552283295576</v>
      </c>
      <c r="G66" s="8"/>
    </row>
    <row r="67" spans="1:7" ht="12.75">
      <c r="A67" s="8" t="s">
        <v>34</v>
      </c>
      <c r="B67" s="11">
        <v>1306</v>
      </c>
      <c r="C67" s="11">
        <v>500</v>
      </c>
      <c r="D67" s="11">
        <v>150</v>
      </c>
      <c r="E67" s="13">
        <f t="shared" si="0"/>
        <v>11.485451761102604</v>
      </c>
      <c r="F67" s="13">
        <f t="shared" si="1"/>
        <v>30</v>
      </c>
      <c r="G67" s="8"/>
    </row>
    <row r="68" spans="1:7" ht="12.75">
      <c r="A68" s="8" t="s">
        <v>35</v>
      </c>
      <c r="B68" s="11">
        <v>9480</v>
      </c>
      <c r="C68" s="11">
        <v>22000</v>
      </c>
      <c r="D68" s="11">
        <v>26360</v>
      </c>
      <c r="E68" s="13">
        <f t="shared" si="0"/>
        <v>278.0590717299578</v>
      </c>
      <c r="F68" s="13">
        <f t="shared" si="1"/>
        <v>119.81818181818183</v>
      </c>
      <c r="G68" s="8"/>
    </row>
    <row r="69" spans="1:7" ht="12.75">
      <c r="A69" s="8" t="s">
        <v>36</v>
      </c>
      <c r="B69" s="11">
        <v>0</v>
      </c>
      <c r="C69" s="11">
        <v>0</v>
      </c>
      <c r="D69" s="11">
        <v>0</v>
      </c>
      <c r="E69" s="13">
        <v>0</v>
      </c>
      <c r="F69" s="13">
        <v>0</v>
      </c>
      <c r="G69" s="8"/>
    </row>
    <row r="70" spans="1:7" ht="12.75">
      <c r="A70" s="8" t="s">
        <v>154</v>
      </c>
      <c r="B70" s="11">
        <v>1500</v>
      </c>
      <c r="C70" s="11">
        <v>0</v>
      </c>
      <c r="D70" s="11">
        <v>0</v>
      </c>
      <c r="E70" s="13">
        <f>(D70/B70*100)</f>
        <v>0</v>
      </c>
      <c r="F70" s="13">
        <f>(D70/B70*100)</f>
        <v>0</v>
      </c>
      <c r="G70" s="8"/>
    </row>
    <row r="71" spans="1:7" ht="12.75">
      <c r="A71" s="8" t="s">
        <v>166</v>
      </c>
      <c r="B71" s="11">
        <v>12204</v>
      </c>
      <c r="C71" s="11">
        <v>20000</v>
      </c>
      <c r="D71" s="11">
        <v>14027</v>
      </c>
      <c r="E71" s="13">
        <f t="shared" si="0"/>
        <v>114.93772533595543</v>
      </c>
      <c r="F71" s="13">
        <f t="shared" si="1"/>
        <v>70.135</v>
      </c>
      <c r="G71" s="8"/>
    </row>
    <row r="72" spans="1:7" ht="12.75">
      <c r="A72" s="8" t="s">
        <v>38</v>
      </c>
      <c r="B72" s="11">
        <v>98467</v>
      </c>
      <c r="C72" s="11">
        <v>102000</v>
      </c>
      <c r="D72" s="11">
        <v>94223</v>
      </c>
      <c r="E72" s="13">
        <f t="shared" si="0"/>
        <v>95.68992657438532</v>
      </c>
      <c r="F72" s="13">
        <f t="shared" si="1"/>
        <v>92.37549019607843</v>
      </c>
      <c r="G72" s="8"/>
    </row>
    <row r="73" spans="1:7" ht="12.75">
      <c r="A73" s="8" t="s">
        <v>39</v>
      </c>
      <c r="B73" s="11">
        <v>51981</v>
      </c>
      <c r="C73" s="11">
        <v>20000</v>
      </c>
      <c r="D73" s="11">
        <v>19696</v>
      </c>
      <c r="E73" s="13">
        <v>0</v>
      </c>
      <c r="F73" s="13">
        <f t="shared" si="1"/>
        <v>98.48</v>
      </c>
      <c r="G73" s="8"/>
    </row>
    <row r="74" spans="1:7" ht="12.75">
      <c r="A74" s="8" t="s">
        <v>40</v>
      </c>
      <c r="B74" s="11">
        <v>4744</v>
      </c>
      <c r="C74" s="11">
        <v>10000</v>
      </c>
      <c r="D74" s="11">
        <v>7663</v>
      </c>
      <c r="E74" s="13">
        <f t="shared" si="0"/>
        <v>161.53035413153455</v>
      </c>
      <c r="F74" s="13">
        <f t="shared" si="1"/>
        <v>76.63</v>
      </c>
      <c r="G74" s="8"/>
    </row>
    <row r="75" spans="1:7" ht="12.75">
      <c r="A75" s="8" t="s">
        <v>41</v>
      </c>
      <c r="B75" s="11">
        <v>1078</v>
      </c>
      <c r="C75" s="11">
        <v>2200</v>
      </c>
      <c r="D75" s="11">
        <v>2155</v>
      </c>
      <c r="E75" s="13">
        <v>0</v>
      </c>
      <c r="F75" s="13">
        <v>0</v>
      </c>
      <c r="G75" s="8"/>
    </row>
    <row r="76" spans="1:7" ht="12.75">
      <c r="A76" s="8" t="s">
        <v>42</v>
      </c>
      <c r="B76" s="11">
        <v>13727</v>
      </c>
      <c r="C76" s="11">
        <v>15000</v>
      </c>
      <c r="D76" s="11">
        <v>16434</v>
      </c>
      <c r="E76" s="13">
        <f t="shared" si="0"/>
        <v>119.72025934290085</v>
      </c>
      <c r="F76" s="13">
        <f t="shared" si="1"/>
        <v>109.55999999999999</v>
      </c>
      <c r="G76" s="8"/>
    </row>
    <row r="77" spans="1:7" ht="12.75">
      <c r="A77" s="8" t="s">
        <v>43</v>
      </c>
      <c r="B77" s="11">
        <v>24655</v>
      </c>
      <c r="C77" s="11">
        <v>38000</v>
      </c>
      <c r="D77" s="11">
        <v>50438</v>
      </c>
      <c r="E77" s="13">
        <f t="shared" si="0"/>
        <v>204.57513688906914</v>
      </c>
      <c r="F77" s="13">
        <f t="shared" si="1"/>
        <v>132.73157894736843</v>
      </c>
      <c r="G77" s="8"/>
    </row>
    <row r="78" spans="1:7" ht="12.75">
      <c r="A78" s="8" t="s">
        <v>44</v>
      </c>
      <c r="B78" s="11">
        <v>10720</v>
      </c>
      <c r="C78" s="11">
        <v>15000</v>
      </c>
      <c r="D78" s="11">
        <v>11500</v>
      </c>
      <c r="E78" s="13">
        <v>0</v>
      </c>
      <c r="F78" s="13">
        <v>0</v>
      </c>
      <c r="G78" s="8"/>
    </row>
    <row r="79" spans="1:7" ht="12.75">
      <c r="A79" s="8" t="s">
        <v>45</v>
      </c>
      <c r="B79" s="11">
        <v>25510</v>
      </c>
      <c r="C79" s="11">
        <v>225000</v>
      </c>
      <c r="D79" s="11">
        <v>199586</v>
      </c>
      <c r="E79" s="13">
        <f t="shared" si="0"/>
        <v>782.3833790670325</v>
      </c>
      <c r="F79" s="13">
        <f t="shared" si="1"/>
        <v>88.70488888888889</v>
      </c>
      <c r="G79" s="8"/>
    </row>
    <row r="80" spans="1:7" ht="12.75">
      <c r="A80" s="8" t="s">
        <v>46</v>
      </c>
      <c r="B80" s="11">
        <v>44740</v>
      </c>
      <c r="C80" s="11">
        <v>45000</v>
      </c>
      <c r="D80" s="11">
        <v>41016</v>
      </c>
      <c r="E80" s="13">
        <f t="shared" si="0"/>
        <v>91.67635225748771</v>
      </c>
      <c r="F80" s="13">
        <f t="shared" si="1"/>
        <v>91.14666666666666</v>
      </c>
      <c r="G80" s="8"/>
    </row>
    <row r="81" spans="1:7" ht="12.75">
      <c r="A81" s="8" t="s">
        <v>167</v>
      </c>
      <c r="B81" s="11">
        <v>0</v>
      </c>
      <c r="C81" s="11">
        <v>0</v>
      </c>
      <c r="D81" s="11">
        <v>1500</v>
      </c>
      <c r="E81" s="13">
        <v>0</v>
      </c>
      <c r="F81" s="13">
        <v>0</v>
      </c>
      <c r="G81" s="8"/>
    </row>
    <row r="82" spans="1:7" ht="12.75">
      <c r="A82" s="8" t="s">
        <v>47</v>
      </c>
      <c r="B82" s="11">
        <v>253592</v>
      </c>
      <c r="C82" s="11">
        <v>205000</v>
      </c>
      <c r="D82" s="11">
        <v>114670</v>
      </c>
      <c r="E82" s="13">
        <f t="shared" si="0"/>
        <v>45.21830341651156</v>
      </c>
      <c r="F82" s="13">
        <f t="shared" si="1"/>
        <v>55.93658536585367</v>
      </c>
      <c r="G82" s="8"/>
    </row>
    <row r="83" spans="1:7" ht="12.75">
      <c r="A83" s="8" t="s">
        <v>48</v>
      </c>
      <c r="B83" s="11">
        <v>7931</v>
      </c>
      <c r="C83" s="11">
        <v>8000</v>
      </c>
      <c r="D83" s="11">
        <v>8233</v>
      </c>
      <c r="E83" s="13">
        <f t="shared" si="0"/>
        <v>103.8078426427941</v>
      </c>
      <c r="F83" s="13">
        <f t="shared" si="1"/>
        <v>102.91250000000001</v>
      </c>
      <c r="G83" s="8"/>
    </row>
    <row r="84" spans="1:7" ht="12.75">
      <c r="A84" s="8" t="s">
        <v>49</v>
      </c>
      <c r="B84" s="11">
        <v>24467</v>
      </c>
      <c r="C84" s="11">
        <v>10000</v>
      </c>
      <c r="D84" s="11">
        <v>10364</v>
      </c>
      <c r="E84" s="13">
        <v>0</v>
      </c>
      <c r="F84" s="13">
        <f t="shared" si="1"/>
        <v>103.64</v>
      </c>
      <c r="G84" s="8"/>
    </row>
    <row r="85" spans="1:7" ht="12.75">
      <c r="A85" s="8" t="s">
        <v>155</v>
      </c>
      <c r="B85" s="11">
        <v>0</v>
      </c>
      <c r="C85" s="11">
        <v>0</v>
      </c>
      <c r="D85" s="11">
        <v>0</v>
      </c>
      <c r="E85" s="13">
        <v>0</v>
      </c>
      <c r="F85" s="13">
        <v>0</v>
      </c>
      <c r="G85" s="8"/>
    </row>
    <row r="86" spans="1:7" ht="12.75">
      <c r="A86" s="8" t="s">
        <v>50</v>
      </c>
      <c r="B86" s="11">
        <v>63076</v>
      </c>
      <c r="C86" s="11">
        <v>65000</v>
      </c>
      <c r="D86" s="11">
        <v>64672</v>
      </c>
      <c r="E86" s="13">
        <f t="shared" si="0"/>
        <v>102.53028093094045</v>
      </c>
      <c r="F86" s="13">
        <f t="shared" si="1"/>
        <v>99.49538461538462</v>
      </c>
      <c r="G86" s="8"/>
    </row>
    <row r="87" spans="1:7" ht="12.75">
      <c r="A87" s="8" t="s">
        <v>51</v>
      </c>
      <c r="B87" s="11">
        <v>3874</v>
      </c>
      <c r="C87" s="11">
        <v>5000</v>
      </c>
      <c r="D87" s="11">
        <v>3846</v>
      </c>
      <c r="E87" s="13">
        <f t="shared" si="0"/>
        <v>99.27723283427981</v>
      </c>
      <c r="F87" s="13">
        <f t="shared" si="1"/>
        <v>76.92</v>
      </c>
      <c r="G87" s="8"/>
    </row>
    <row r="88" spans="1:7" ht="12.75">
      <c r="A88" s="8" t="s">
        <v>52</v>
      </c>
      <c r="B88" s="11">
        <v>18221</v>
      </c>
      <c r="C88" s="11">
        <v>25000</v>
      </c>
      <c r="D88" s="11">
        <v>22121</v>
      </c>
      <c r="E88" s="13">
        <f t="shared" si="0"/>
        <v>121.40387465012896</v>
      </c>
      <c r="F88" s="13">
        <f t="shared" si="1"/>
        <v>88.484</v>
      </c>
      <c r="G88" s="8"/>
    </row>
    <row r="89" spans="1:7" ht="12.75">
      <c r="A89" s="8" t="s">
        <v>53</v>
      </c>
      <c r="B89" s="11">
        <v>2252</v>
      </c>
      <c r="C89" s="11">
        <v>2000</v>
      </c>
      <c r="D89" s="11">
        <v>4324</v>
      </c>
      <c r="E89" s="13">
        <f t="shared" si="0"/>
        <v>192.00710479573712</v>
      </c>
      <c r="F89" s="13">
        <f t="shared" si="1"/>
        <v>216.2</v>
      </c>
      <c r="G89" s="8"/>
    </row>
    <row r="90" spans="1:7" ht="12.75">
      <c r="A90" s="8" t="s">
        <v>54</v>
      </c>
      <c r="B90" s="11">
        <v>7592</v>
      </c>
      <c r="C90" s="11">
        <v>4000</v>
      </c>
      <c r="D90" s="11">
        <v>5331</v>
      </c>
      <c r="E90" s="13">
        <f t="shared" si="0"/>
        <v>70.2186512118019</v>
      </c>
      <c r="F90" s="13">
        <f t="shared" si="1"/>
        <v>133.275</v>
      </c>
      <c r="G90" s="8"/>
    </row>
    <row r="91" spans="1:7" ht="12.75">
      <c r="A91" s="12" t="s">
        <v>55</v>
      </c>
      <c r="B91" s="13">
        <f>SUM(B92:B95)</f>
        <v>3737</v>
      </c>
      <c r="C91" s="13">
        <f>SUM(C92:C95)</f>
        <v>7000</v>
      </c>
      <c r="D91" s="13">
        <f>SUM(D92:D95)</f>
        <v>3477</v>
      </c>
      <c r="E91" s="13">
        <f t="shared" si="0"/>
        <v>93.04254749799304</v>
      </c>
      <c r="F91" s="13">
        <f t="shared" si="1"/>
        <v>49.67142857142857</v>
      </c>
      <c r="G91" s="8"/>
    </row>
    <row r="92" spans="1:7" ht="12.75">
      <c r="A92" s="8" t="s">
        <v>56</v>
      </c>
      <c r="B92" s="11">
        <v>0</v>
      </c>
      <c r="C92" s="11">
        <v>0</v>
      </c>
      <c r="D92" s="11">
        <v>0</v>
      </c>
      <c r="E92" s="13">
        <v>0</v>
      </c>
      <c r="F92" s="13">
        <v>0</v>
      </c>
      <c r="G92" s="8"/>
    </row>
    <row r="93" spans="1:7" ht="12.75">
      <c r="A93" s="8" t="s">
        <v>57</v>
      </c>
      <c r="B93" s="11">
        <v>2798</v>
      </c>
      <c r="C93" s="11">
        <v>5000</v>
      </c>
      <c r="D93" s="11">
        <v>3472</v>
      </c>
      <c r="E93" s="13">
        <f aca="true" t="shared" si="2" ref="E93:E159">(D93/B93*100)</f>
        <v>124.08863473909935</v>
      </c>
      <c r="F93" s="13">
        <f aca="true" t="shared" si="3" ref="F93:F103">(D93/C93*100)</f>
        <v>69.44</v>
      </c>
      <c r="G93" s="8"/>
    </row>
    <row r="94" spans="1:7" ht="12.75">
      <c r="A94" s="8" t="s">
        <v>58</v>
      </c>
      <c r="B94" s="11">
        <v>0</v>
      </c>
      <c r="C94" s="11">
        <v>1000</v>
      </c>
      <c r="D94" s="11">
        <v>0</v>
      </c>
      <c r="E94" s="13">
        <v>0</v>
      </c>
      <c r="F94" s="13">
        <f t="shared" si="3"/>
        <v>0</v>
      </c>
      <c r="G94" s="8"/>
    </row>
    <row r="95" spans="1:7" ht="12.75">
      <c r="A95" s="8" t="s">
        <v>59</v>
      </c>
      <c r="B95" s="11">
        <v>939</v>
      </c>
      <c r="C95" s="11">
        <v>1000</v>
      </c>
      <c r="D95" s="11">
        <v>5</v>
      </c>
      <c r="E95" s="13">
        <f t="shared" si="2"/>
        <v>0.5324813631522897</v>
      </c>
      <c r="F95" s="13">
        <f t="shared" si="3"/>
        <v>0.5</v>
      </c>
      <c r="G95" s="8"/>
    </row>
    <row r="96" spans="1:7" ht="12.75">
      <c r="A96" s="12" t="s">
        <v>60</v>
      </c>
      <c r="B96" s="13">
        <f>SUM(B97)</f>
        <v>305000</v>
      </c>
      <c r="C96" s="13">
        <f>SUM(C97)</f>
        <v>10000</v>
      </c>
      <c r="D96" s="13">
        <f>SUM(D97)</f>
        <v>7000</v>
      </c>
      <c r="E96" s="13">
        <f t="shared" si="2"/>
        <v>2.2950819672131146</v>
      </c>
      <c r="F96" s="13">
        <f t="shared" si="3"/>
        <v>70</v>
      </c>
      <c r="G96" s="8"/>
    </row>
    <row r="97" spans="1:7" ht="12.75">
      <c r="A97" s="8" t="s">
        <v>61</v>
      </c>
      <c r="B97" s="11">
        <v>305000</v>
      </c>
      <c r="C97" s="11">
        <v>10000</v>
      </c>
      <c r="D97" s="11">
        <v>7000</v>
      </c>
      <c r="E97" s="13">
        <f t="shared" si="2"/>
        <v>2.2950819672131146</v>
      </c>
      <c r="F97" s="13">
        <f t="shared" si="3"/>
        <v>70</v>
      </c>
      <c r="G97" s="8"/>
    </row>
    <row r="98" spans="1:7" ht="12.75">
      <c r="A98" s="12" t="s">
        <v>62</v>
      </c>
      <c r="B98" s="13">
        <f>SUM(B99+B100)</f>
        <v>67174</v>
      </c>
      <c r="C98" s="13">
        <f>SUM(C99+C100)</f>
        <v>78000</v>
      </c>
      <c r="D98" s="13">
        <f>SUM(D99:D100)</f>
        <v>71367</v>
      </c>
      <c r="E98" s="13">
        <f t="shared" si="2"/>
        <v>106.24199839223509</v>
      </c>
      <c r="F98" s="13">
        <f t="shared" si="3"/>
        <v>91.49615384615385</v>
      </c>
      <c r="G98" s="8"/>
    </row>
    <row r="99" spans="1:7" ht="12.75">
      <c r="A99" s="8" t="s">
        <v>63</v>
      </c>
      <c r="B99" s="11">
        <v>53563</v>
      </c>
      <c r="C99" s="11">
        <v>73000</v>
      </c>
      <c r="D99" s="11">
        <v>67670</v>
      </c>
      <c r="E99" s="13">
        <f t="shared" si="2"/>
        <v>126.33721038776768</v>
      </c>
      <c r="F99" s="13">
        <f t="shared" si="3"/>
        <v>92.69863013698631</v>
      </c>
      <c r="G99" s="8"/>
    </row>
    <row r="100" spans="1:7" ht="12.75">
      <c r="A100" s="8" t="s">
        <v>64</v>
      </c>
      <c r="B100" s="11">
        <v>13611</v>
      </c>
      <c r="C100" s="11">
        <v>5000</v>
      </c>
      <c r="D100" s="11">
        <v>3697</v>
      </c>
      <c r="E100" s="13">
        <f t="shared" si="2"/>
        <v>27.16185438248476</v>
      </c>
      <c r="F100" s="13">
        <f t="shared" si="3"/>
        <v>73.94</v>
      </c>
      <c r="G100" s="8"/>
    </row>
    <row r="101" spans="1:7" ht="12.75">
      <c r="A101" s="12" t="s">
        <v>65</v>
      </c>
      <c r="B101" s="13">
        <f>SUM(B102:B103)</f>
        <v>120587</v>
      </c>
      <c r="C101" s="13">
        <f>SUM(C102:C103)</f>
        <v>57100</v>
      </c>
      <c r="D101" s="13">
        <f>SUM(D102:D103)</f>
        <v>51653</v>
      </c>
      <c r="E101" s="13">
        <f t="shared" si="2"/>
        <v>42.83463391576207</v>
      </c>
      <c r="F101" s="13">
        <f t="shared" si="3"/>
        <v>90.46059544658493</v>
      </c>
      <c r="G101" s="8"/>
    </row>
    <row r="102" spans="1:7" ht="12.75">
      <c r="A102" s="8" t="s">
        <v>66</v>
      </c>
      <c r="B102" s="11">
        <v>118841</v>
      </c>
      <c r="C102" s="11">
        <v>50000</v>
      </c>
      <c r="D102" s="11">
        <v>46328</v>
      </c>
      <c r="E102" s="13">
        <f t="shared" si="2"/>
        <v>38.983179205829636</v>
      </c>
      <c r="F102" s="13">
        <f t="shared" si="3"/>
        <v>92.656</v>
      </c>
      <c r="G102" s="8"/>
    </row>
    <row r="103" spans="1:7" ht="12.75">
      <c r="A103" s="8" t="s">
        <v>134</v>
      </c>
      <c r="B103" s="11">
        <v>1746</v>
      </c>
      <c r="C103" s="11">
        <v>7100</v>
      </c>
      <c r="D103" s="11">
        <v>5325</v>
      </c>
      <c r="E103" s="13">
        <v>0</v>
      </c>
      <c r="F103" s="13">
        <f t="shared" si="3"/>
        <v>75</v>
      </c>
      <c r="G103" s="8"/>
    </row>
    <row r="104" spans="1:7" ht="12.75">
      <c r="A104" s="8"/>
      <c r="B104" s="11"/>
      <c r="C104" s="11"/>
      <c r="D104" s="11"/>
      <c r="E104" s="13"/>
      <c r="F104" s="13"/>
      <c r="G104" s="8"/>
    </row>
    <row r="105" spans="1:7" ht="12.75">
      <c r="A105" s="12" t="s">
        <v>67</v>
      </c>
      <c r="B105" s="13">
        <f>SUM(B106+B111)</f>
        <v>1710479</v>
      </c>
      <c r="C105" s="13">
        <f>SUM(C106+C111)</f>
        <v>2572000</v>
      </c>
      <c r="D105" s="13">
        <f>SUM(D106+D111)</f>
        <v>2483429</v>
      </c>
      <c r="E105" s="13">
        <f>(D105/B105*100)</f>
        <v>145.18909615376745</v>
      </c>
      <c r="F105" s="13">
        <f>(D105/C105*100)</f>
        <v>96.55633748055988</v>
      </c>
      <c r="G105" s="8"/>
    </row>
    <row r="106" spans="1:7" ht="12.75">
      <c r="A106" s="12" t="s">
        <v>68</v>
      </c>
      <c r="B106" s="13">
        <f>SUM(B107:B110)</f>
        <v>27885</v>
      </c>
      <c r="C106" s="13">
        <f>SUM(C107:C110)</f>
        <v>147000</v>
      </c>
      <c r="D106" s="13">
        <f>SUM(D107:D110)</f>
        <v>146628</v>
      </c>
      <c r="E106" s="13">
        <f>(D106/B106*100)</f>
        <v>525.8310919849381</v>
      </c>
      <c r="F106" s="13">
        <f>(D106/C106*100)</f>
        <v>99.7469387755102</v>
      </c>
      <c r="G106" s="8"/>
    </row>
    <row r="107" spans="1:7" ht="12.75">
      <c r="A107" s="8" t="s">
        <v>69</v>
      </c>
      <c r="B107" s="11">
        <v>2500</v>
      </c>
      <c r="C107" s="11">
        <v>0</v>
      </c>
      <c r="D107" s="11">
        <v>0</v>
      </c>
      <c r="E107" s="13">
        <v>0</v>
      </c>
      <c r="F107" s="13">
        <v>0</v>
      </c>
      <c r="G107" s="8"/>
    </row>
    <row r="108" spans="1:7" ht="12.75">
      <c r="A108" s="8" t="s">
        <v>70</v>
      </c>
      <c r="B108" s="11">
        <v>19985</v>
      </c>
      <c r="C108" s="11">
        <v>10000</v>
      </c>
      <c r="D108" s="11">
        <v>9265</v>
      </c>
      <c r="E108" s="13">
        <f>(D108/B108*100)</f>
        <v>46.35976982737053</v>
      </c>
      <c r="F108" s="13">
        <f>(D108/C108*100)</f>
        <v>92.65</v>
      </c>
      <c r="G108" s="8"/>
    </row>
    <row r="109" spans="1:7" ht="12.75">
      <c r="A109" s="8" t="s">
        <v>190</v>
      </c>
      <c r="B109" s="11">
        <v>0</v>
      </c>
      <c r="C109" s="11">
        <v>137000</v>
      </c>
      <c r="D109" s="11">
        <v>137363</v>
      </c>
      <c r="E109" s="13">
        <v>0</v>
      </c>
      <c r="F109" s="13">
        <f>SUM(D109/C109*100)</f>
        <v>100.26496350364964</v>
      </c>
      <c r="G109" s="8"/>
    </row>
    <row r="110" spans="1:7" ht="12.75">
      <c r="A110" s="8" t="s">
        <v>162</v>
      </c>
      <c r="B110" s="11">
        <v>5400</v>
      </c>
      <c r="C110" s="11">
        <v>0</v>
      </c>
      <c r="D110" s="11">
        <v>0</v>
      </c>
      <c r="E110" s="13">
        <v>0</v>
      </c>
      <c r="F110" s="13">
        <v>0</v>
      </c>
      <c r="G110" s="8"/>
    </row>
    <row r="111" spans="1:7" ht="12.75">
      <c r="A111" s="12" t="s">
        <v>71</v>
      </c>
      <c r="B111" s="13">
        <f>SUM(B112)</f>
        <v>1682594</v>
      </c>
      <c r="C111" s="13">
        <f>SUM(C112)</f>
        <v>2425000</v>
      </c>
      <c r="D111" s="13">
        <f>SUM(D112)</f>
        <v>2336801</v>
      </c>
      <c r="E111" s="13">
        <f t="shared" si="2"/>
        <v>138.88085895944</v>
      </c>
      <c r="F111" s="13">
        <f>(D111/C111*100)</f>
        <v>96.36292783505155</v>
      </c>
      <c r="G111" s="8"/>
    </row>
    <row r="112" spans="1:7" ht="12.75">
      <c r="A112" s="8" t="s">
        <v>72</v>
      </c>
      <c r="B112" s="11">
        <v>1682594</v>
      </c>
      <c r="C112" s="11">
        <v>2425000</v>
      </c>
      <c r="D112" s="11">
        <v>2336801</v>
      </c>
      <c r="E112" s="13">
        <f t="shared" si="2"/>
        <v>138.88085895944</v>
      </c>
      <c r="F112" s="13">
        <f>(D112/C112*100)</f>
        <v>96.36292783505155</v>
      </c>
      <c r="G112" s="8"/>
    </row>
    <row r="113" spans="1:7" ht="12.75">
      <c r="A113" s="8"/>
      <c r="B113" s="11"/>
      <c r="C113" s="11"/>
      <c r="D113" s="11"/>
      <c r="E113" s="13"/>
      <c r="F113" s="13"/>
      <c r="G113" s="8"/>
    </row>
    <row r="114" spans="1:7" ht="12.75">
      <c r="A114" s="12" t="s">
        <v>73</v>
      </c>
      <c r="B114" s="11"/>
      <c r="C114" s="11"/>
      <c r="D114" s="11"/>
      <c r="E114" s="13"/>
      <c r="F114" s="13"/>
      <c r="G114" s="8"/>
    </row>
    <row r="115" spans="1:7" ht="12.75">
      <c r="A115" s="8"/>
      <c r="B115" s="11"/>
      <c r="C115" s="11"/>
      <c r="D115" s="11"/>
      <c r="E115" s="13"/>
      <c r="F115" s="13"/>
      <c r="G115" s="8"/>
    </row>
    <row r="116" spans="1:7" ht="12.75">
      <c r="A116" s="12" t="s">
        <v>74</v>
      </c>
      <c r="B116" s="13">
        <f>SUM(B118+B152)</f>
        <v>889440</v>
      </c>
      <c r="C116" s="13">
        <f>SUM(C118+C152)</f>
        <v>885700</v>
      </c>
      <c r="D116" s="13">
        <f>SUM(D118+D152)</f>
        <v>805822</v>
      </c>
      <c r="E116" s="13">
        <f t="shared" si="2"/>
        <v>90.59880374168016</v>
      </c>
      <c r="F116" s="13">
        <f>(D116/C116*100)</f>
        <v>90.98137066726882</v>
      </c>
      <c r="G116" s="8"/>
    </row>
    <row r="117" spans="1:7" ht="12.75">
      <c r="A117" s="8"/>
      <c r="B117" s="11"/>
      <c r="C117" s="11"/>
      <c r="D117" s="11"/>
      <c r="E117" s="13"/>
      <c r="F117" s="13"/>
      <c r="G117" s="8"/>
    </row>
    <row r="118" spans="1:7" ht="12.75">
      <c r="A118" s="12" t="s">
        <v>75</v>
      </c>
      <c r="B118" s="13">
        <f>SUM(B119:B150)</f>
        <v>816365</v>
      </c>
      <c r="C118" s="13">
        <f>SUM(C119:C150)</f>
        <v>805700</v>
      </c>
      <c r="D118" s="13">
        <f>SUM(D119:D150)</f>
        <v>728722</v>
      </c>
      <c r="E118" s="13">
        <f t="shared" si="2"/>
        <v>89.26423842276434</v>
      </c>
      <c r="F118" s="13">
        <f>(D118/C118*100)</f>
        <v>90.44582350750899</v>
      </c>
      <c r="G118" s="8"/>
    </row>
    <row r="119" spans="1:7" ht="12.75">
      <c r="A119" s="8" t="s">
        <v>76</v>
      </c>
      <c r="B119" s="11">
        <v>244452</v>
      </c>
      <c r="C119" s="11">
        <v>280000</v>
      </c>
      <c r="D119" s="11">
        <v>294489</v>
      </c>
      <c r="E119" s="13">
        <f t="shared" si="2"/>
        <v>120.46904913848118</v>
      </c>
      <c r="F119" s="13">
        <f>(D119/C119*100)</f>
        <v>105.17464285714286</v>
      </c>
      <c r="G119" s="8"/>
    </row>
    <row r="120" spans="1:7" ht="12.75">
      <c r="A120" s="14" t="s">
        <v>30</v>
      </c>
      <c r="B120" s="11">
        <v>16150</v>
      </c>
      <c r="C120" s="11">
        <v>15000</v>
      </c>
      <c r="D120" s="11">
        <v>13150</v>
      </c>
      <c r="E120" s="13">
        <v>0</v>
      </c>
      <c r="F120" s="13">
        <v>0</v>
      </c>
      <c r="G120" s="8"/>
    </row>
    <row r="121" spans="1:7" ht="12.75">
      <c r="A121" s="8" t="s">
        <v>31</v>
      </c>
      <c r="B121" s="11">
        <v>39070</v>
      </c>
      <c r="C121" s="11">
        <v>45000</v>
      </c>
      <c r="D121" s="11">
        <v>48591</v>
      </c>
      <c r="E121" s="13">
        <f t="shared" si="2"/>
        <v>124.3690811364218</v>
      </c>
      <c r="F121" s="13">
        <f>(D121/C121*100)</f>
        <v>107.98</v>
      </c>
      <c r="G121" s="8"/>
    </row>
    <row r="122" spans="1:7" ht="12.75">
      <c r="A122" s="8" t="s">
        <v>32</v>
      </c>
      <c r="B122" s="11">
        <v>0</v>
      </c>
      <c r="C122" s="11">
        <v>0</v>
      </c>
      <c r="D122" s="11">
        <v>0</v>
      </c>
      <c r="E122" s="13">
        <v>0</v>
      </c>
      <c r="F122" s="13">
        <v>0</v>
      </c>
      <c r="G122" s="8"/>
    </row>
    <row r="123" spans="1:7" ht="12.75">
      <c r="A123" s="8" t="s">
        <v>34</v>
      </c>
      <c r="B123" s="11">
        <v>1306</v>
      </c>
      <c r="C123" s="11">
        <v>500</v>
      </c>
      <c r="D123" s="11">
        <v>150</v>
      </c>
      <c r="E123" s="13">
        <f t="shared" si="2"/>
        <v>11.485451761102604</v>
      </c>
      <c r="F123" s="13">
        <f>(D123/C123*100)</f>
        <v>30</v>
      </c>
      <c r="G123" s="8"/>
    </row>
    <row r="124" spans="1:7" ht="12.75">
      <c r="A124" s="8" t="s">
        <v>168</v>
      </c>
      <c r="B124" s="11">
        <v>9480</v>
      </c>
      <c r="C124" s="11">
        <v>22000</v>
      </c>
      <c r="D124" s="11">
        <v>26360</v>
      </c>
      <c r="E124" s="13">
        <f t="shared" si="2"/>
        <v>278.0590717299578</v>
      </c>
      <c r="F124" s="13">
        <f>(D124/C124*100)</f>
        <v>119.81818181818183</v>
      </c>
      <c r="G124" s="8"/>
    </row>
    <row r="125" spans="1:7" ht="12.75">
      <c r="A125" s="8" t="s">
        <v>77</v>
      </c>
      <c r="B125" s="11">
        <v>0</v>
      </c>
      <c r="C125" s="11">
        <v>0</v>
      </c>
      <c r="D125" s="11">
        <v>0</v>
      </c>
      <c r="E125" s="13">
        <v>0</v>
      </c>
      <c r="F125" s="13">
        <v>0</v>
      </c>
      <c r="G125" s="8"/>
    </row>
    <row r="126" spans="1:7" ht="12.75">
      <c r="A126" s="8" t="s">
        <v>154</v>
      </c>
      <c r="B126" s="11">
        <v>1500</v>
      </c>
      <c r="C126" s="11">
        <v>0</v>
      </c>
      <c r="D126" s="11">
        <v>0</v>
      </c>
      <c r="E126" s="13">
        <f>(D126/B126*100)</f>
        <v>0</v>
      </c>
      <c r="F126" s="13">
        <v>0</v>
      </c>
      <c r="G126" s="8"/>
    </row>
    <row r="127" spans="1:7" ht="12.75">
      <c r="A127" s="8" t="s">
        <v>37</v>
      </c>
      <c r="B127" s="11">
        <v>12204</v>
      </c>
      <c r="C127" s="11">
        <v>20000</v>
      </c>
      <c r="D127" s="11">
        <v>14027</v>
      </c>
      <c r="E127" s="13">
        <f t="shared" si="2"/>
        <v>114.93772533595543</v>
      </c>
      <c r="F127" s="13">
        <f>(D127/C127*100)</f>
        <v>70.135</v>
      </c>
      <c r="G127" s="8"/>
    </row>
    <row r="128" spans="1:7" ht="12.75">
      <c r="A128" s="8" t="s">
        <v>38</v>
      </c>
      <c r="B128" s="11">
        <v>36105</v>
      </c>
      <c r="C128" s="11">
        <v>32000</v>
      </c>
      <c r="D128" s="11">
        <v>32612</v>
      </c>
      <c r="E128" s="13">
        <f t="shared" si="2"/>
        <v>90.32543968979367</v>
      </c>
      <c r="F128" s="13">
        <f>(D128/C128*100)</f>
        <v>101.91250000000001</v>
      </c>
      <c r="G128" s="8"/>
    </row>
    <row r="129" spans="1:7" ht="12.75">
      <c r="A129" s="8" t="s">
        <v>78</v>
      </c>
      <c r="B129" s="11">
        <v>51981</v>
      </c>
      <c r="C129" s="11">
        <v>20000</v>
      </c>
      <c r="D129" s="11">
        <v>19696</v>
      </c>
      <c r="E129" s="13">
        <v>0</v>
      </c>
      <c r="F129" s="13">
        <f>(D129/C129*100)</f>
        <v>98.48</v>
      </c>
      <c r="G129" s="8"/>
    </row>
    <row r="130" spans="1:7" ht="12.75">
      <c r="A130" s="8" t="s">
        <v>40</v>
      </c>
      <c r="B130" s="11">
        <v>4744</v>
      </c>
      <c r="C130" s="11">
        <v>10000</v>
      </c>
      <c r="D130" s="11">
        <v>7663</v>
      </c>
      <c r="E130" s="13">
        <f t="shared" si="2"/>
        <v>161.53035413153455</v>
      </c>
      <c r="F130" s="13">
        <f>(D130/C130*100)</f>
        <v>76.63</v>
      </c>
      <c r="G130" s="8"/>
    </row>
    <row r="131" spans="1:7" ht="12.75">
      <c r="A131" s="8" t="s">
        <v>41</v>
      </c>
      <c r="B131" s="11">
        <v>1078</v>
      </c>
      <c r="C131" s="11">
        <v>2200</v>
      </c>
      <c r="D131" s="11">
        <v>2155</v>
      </c>
      <c r="E131" s="13">
        <f>(D131/B131*100)</f>
        <v>199.90723562152132</v>
      </c>
      <c r="F131" s="13">
        <v>0</v>
      </c>
      <c r="G131" s="8"/>
    </row>
    <row r="132" spans="1:7" ht="12.75">
      <c r="A132" s="8" t="s">
        <v>79</v>
      </c>
      <c r="B132" s="11">
        <v>13727</v>
      </c>
      <c r="C132" s="11">
        <v>15000</v>
      </c>
      <c r="D132" s="11">
        <v>16435</v>
      </c>
      <c r="E132" s="13">
        <f t="shared" si="2"/>
        <v>119.72754425584615</v>
      </c>
      <c r="F132" s="13">
        <f>(D132/C132*100)</f>
        <v>109.56666666666666</v>
      </c>
      <c r="G132" s="8"/>
    </row>
    <row r="133" spans="1:7" ht="12.75">
      <c r="A133" s="8" t="s">
        <v>80</v>
      </c>
      <c r="B133" s="11">
        <v>12745</v>
      </c>
      <c r="C133" s="11">
        <v>18000</v>
      </c>
      <c r="D133" s="11">
        <v>24912</v>
      </c>
      <c r="E133" s="13">
        <f t="shared" si="2"/>
        <v>195.46488819144764</v>
      </c>
      <c r="F133" s="13">
        <f>(D133/C133*100)</f>
        <v>138.39999999999998</v>
      </c>
      <c r="G133" s="8"/>
    </row>
    <row r="134" spans="1:7" ht="12.75">
      <c r="A134" s="8" t="s">
        <v>44</v>
      </c>
      <c r="B134" s="11">
        <v>10720</v>
      </c>
      <c r="C134" s="11">
        <v>15000</v>
      </c>
      <c r="D134" s="11">
        <v>11500</v>
      </c>
      <c r="E134" s="13">
        <f>SUM(D134/B134*100)</f>
        <v>107.27611940298507</v>
      </c>
      <c r="F134" s="13">
        <f>SUM(D134/C134*100)</f>
        <v>76.66666666666667</v>
      </c>
      <c r="G134" s="8"/>
    </row>
    <row r="135" spans="1:7" ht="12.75">
      <c r="A135" s="8" t="s">
        <v>45</v>
      </c>
      <c r="B135" s="11">
        <v>4698</v>
      </c>
      <c r="C135" s="11">
        <v>15000</v>
      </c>
      <c r="D135" s="11">
        <v>14486</v>
      </c>
      <c r="E135" s="13">
        <f t="shared" si="2"/>
        <v>308.3439761600681</v>
      </c>
      <c r="F135" s="13">
        <f>(D135/C135*100)</f>
        <v>96.57333333333334</v>
      </c>
      <c r="G135" s="8"/>
    </row>
    <row r="136" spans="1:7" ht="12.75">
      <c r="A136" s="8" t="s">
        <v>46</v>
      </c>
      <c r="B136" s="11">
        <v>44740</v>
      </c>
      <c r="C136" s="11">
        <v>45000</v>
      </c>
      <c r="D136" s="11">
        <v>41056</v>
      </c>
      <c r="E136" s="13">
        <f t="shared" si="2"/>
        <v>91.76575771122039</v>
      </c>
      <c r="F136" s="13">
        <f>(D136/C136*100)</f>
        <v>91.23555555555556</v>
      </c>
      <c r="G136" s="8"/>
    </row>
    <row r="137" spans="1:7" ht="12.75">
      <c r="A137" s="8" t="s">
        <v>81</v>
      </c>
      <c r="B137" s="11">
        <v>0</v>
      </c>
      <c r="C137" s="11">
        <v>0</v>
      </c>
      <c r="D137" s="11">
        <v>1500</v>
      </c>
      <c r="E137" s="13">
        <v>0</v>
      </c>
      <c r="F137" s="13">
        <v>0</v>
      </c>
      <c r="G137" s="8"/>
    </row>
    <row r="138" spans="1:7" ht="12.75">
      <c r="A138" s="8" t="s">
        <v>82</v>
      </c>
      <c r="B138" s="11">
        <v>253591</v>
      </c>
      <c r="C138" s="11">
        <v>205000</v>
      </c>
      <c r="D138" s="11">
        <v>114670</v>
      </c>
      <c r="E138" s="13">
        <f t="shared" si="2"/>
        <v>45.21848172845251</v>
      </c>
      <c r="F138" s="13">
        <f>(D138/C138*100)</f>
        <v>55.93658536585367</v>
      </c>
      <c r="G138" s="8"/>
    </row>
    <row r="139" spans="1:7" ht="12.75">
      <c r="A139" s="8" t="s">
        <v>48</v>
      </c>
      <c r="B139" s="11">
        <v>7931</v>
      </c>
      <c r="C139" s="11">
        <v>8000</v>
      </c>
      <c r="D139" s="11">
        <v>8233</v>
      </c>
      <c r="E139" s="13">
        <f t="shared" si="2"/>
        <v>103.8078426427941</v>
      </c>
      <c r="F139" s="13">
        <f>(D139/C139*100)</f>
        <v>102.91250000000001</v>
      </c>
      <c r="G139" s="8"/>
    </row>
    <row r="140" spans="1:7" ht="12.75">
      <c r="A140" s="8" t="s">
        <v>49</v>
      </c>
      <c r="B140" s="11">
        <v>24467</v>
      </c>
      <c r="C140" s="11">
        <v>10000</v>
      </c>
      <c r="D140" s="11">
        <v>10364</v>
      </c>
      <c r="E140" s="13">
        <f>SUM(D140/B140*100)</f>
        <v>42.35909592512363</v>
      </c>
      <c r="F140" s="13">
        <f>(D140/C140*100)</f>
        <v>103.64</v>
      </c>
      <c r="G140" s="8"/>
    </row>
    <row r="141" spans="1:7" ht="12.75">
      <c r="A141" s="8" t="s">
        <v>83</v>
      </c>
      <c r="B141" s="11">
        <v>0</v>
      </c>
      <c r="C141" s="11">
        <v>0</v>
      </c>
      <c r="D141" s="11">
        <v>0</v>
      </c>
      <c r="E141" s="13">
        <v>0</v>
      </c>
      <c r="F141" s="13">
        <v>0</v>
      </c>
      <c r="G141" s="8"/>
    </row>
    <row r="142" spans="1:7" ht="12.75">
      <c r="A142" s="8" t="s">
        <v>51</v>
      </c>
      <c r="B142" s="11">
        <v>3874</v>
      </c>
      <c r="C142" s="11">
        <v>5000</v>
      </c>
      <c r="D142" s="11">
        <v>3846</v>
      </c>
      <c r="E142" s="13">
        <f t="shared" si="2"/>
        <v>99.27723283427981</v>
      </c>
      <c r="F142" s="13">
        <f>(D142/C142*100)</f>
        <v>76.92</v>
      </c>
      <c r="G142" s="8"/>
    </row>
    <row r="143" spans="1:7" ht="12.75">
      <c r="A143" s="8" t="s">
        <v>52</v>
      </c>
      <c r="B143" s="11">
        <v>8221</v>
      </c>
      <c r="C143" s="11">
        <v>10000</v>
      </c>
      <c r="D143" s="11">
        <v>9694</v>
      </c>
      <c r="E143" s="13">
        <f t="shared" si="2"/>
        <v>117.91752828123099</v>
      </c>
      <c r="F143" s="13">
        <f>(D143/C143*100)</f>
        <v>96.94</v>
      </c>
      <c r="G143" s="8"/>
    </row>
    <row r="144" spans="1:7" ht="12.75">
      <c r="A144" s="8" t="s">
        <v>53</v>
      </c>
      <c r="B144" s="11">
        <v>1020</v>
      </c>
      <c r="C144" s="11">
        <v>1000</v>
      </c>
      <c r="D144" s="11">
        <v>1745</v>
      </c>
      <c r="E144" s="13">
        <f t="shared" si="2"/>
        <v>171.078431372549</v>
      </c>
      <c r="F144" s="13">
        <f>(D144/C144*100)</f>
        <v>174.5</v>
      </c>
      <c r="G144" s="8"/>
    </row>
    <row r="145" spans="1:7" ht="12.75">
      <c r="A145" s="8" t="s">
        <v>177</v>
      </c>
      <c r="B145" s="11">
        <v>1232</v>
      </c>
      <c r="C145" s="11">
        <v>1000</v>
      </c>
      <c r="D145" s="11">
        <v>2579</v>
      </c>
      <c r="E145" s="13">
        <f>(D145/B145*100)</f>
        <v>209.33441558441558</v>
      </c>
      <c r="F145" s="13">
        <f>(D145/C145*100)</f>
        <v>257.90000000000003</v>
      </c>
      <c r="G145" s="8"/>
    </row>
    <row r="146" spans="1:7" ht="12.75">
      <c r="A146" s="8" t="s">
        <v>54</v>
      </c>
      <c r="B146" s="11">
        <v>7592</v>
      </c>
      <c r="C146" s="11">
        <v>4000</v>
      </c>
      <c r="D146" s="11">
        <v>5331</v>
      </c>
      <c r="E146" s="13">
        <f t="shared" si="2"/>
        <v>70.2186512118019</v>
      </c>
      <c r="F146" s="13">
        <f>(D146/C146*100)</f>
        <v>133.275</v>
      </c>
      <c r="G146" s="8"/>
    </row>
    <row r="147" spans="1:7" ht="12.75">
      <c r="A147" s="8" t="s">
        <v>56</v>
      </c>
      <c r="B147" s="11">
        <v>0</v>
      </c>
      <c r="C147" s="11">
        <v>0</v>
      </c>
      <c r="D147" s="11">
        <v>0</v>
      </c>
      <c r="E147" s="13">
        <v>0</v>
      </c>
      <c r="F147" s="13">
        <v>0</v>
      </c>
      <c r="G147" s="8"/>
    </row>
    <row r="148" spans="1:7" ht="12.75">
      <c r="A148" s="8" t="s">
        <v>57</v>
      </c>
      <c r="B148" s="11">
        <v>2798</v>
      </c>
      <c r="C148" s="11">
        <v>5000</v>
      </c>
      <c r="D148" s="11">
        <v>3473</v>
      </c>
      <c r="E148" s="13">
        <f t="shared" si="2"/>
        <v>124.12437455325231</v>
      </c>
      <c r="F148" s="13">
        <f>(D148/C148*100)</f>
        <v>69.46</v>
      </c>
      <c r="G148" s="8"/>
    </row>
    <row r="149" spans="1:7" ht="12.75">
      <c r="A149" s="8" t="s">
        <v>58</v>
      </c>
      <c r="B149" s="11">
        <v>0</v>
      </c>
      <c r="C149" s="11">
        <v>1000</v>
      </c>
      <c r="D149" s="11">
        <v>0</v>
      </c>
      <c r="E149" s="13">
        <v>0</v>
      </c>
      <c r="F149" s="13">
        <f>(D149/C149*100)</f>
        <v>0</v>
      </c>
      <c r="G149" s="8"/>
    </row>
    <row r="150" spans="1:7" ht="12.75">
      <c r="A150" s="8" t="s">
        <v>84</v>
      </c>
      <c r="B150" s="11">
        <v>939</v>
      </c>
      <c r="C150" s="11">
        <v>1000</v>
      </c>
      <c r="D150" s="11">
        <v>5</v>
      </c>
      <c r="E150" s="13">
        <f t="shared" si="2"/>
        <v>0.5324813631522897</v>
      </c>
      <c r="F150" s="13">
        <f>(D150/C150*100)</f>
        <v>0.5</v>
      </c>
      <c r="G150" s="8"/>
    </row>
    <row r="151" spans="1:7" ht="12.75">
      <c r="A151" s="8"/>
      <c r="B151" s="11"/>
      <c r="C151" s="11"/>
      <c r="D151" s="11"/>
      <c r="E151" s="13"/>
      <c r="F151" s="13"/>
      <c r="G151" s="8"/>
    </row>
    <row r="152" spans="1:7" ht="12.75">
      <c r="A152" s="12" t="s">
        <v>85</v>
      </c>
      <c r="B152" s="13">
        <f>SUM(B153:B154)</f>
        <v>73075</v>
      </c>
      <c r="C152" s="13">
        <f>SUM(C153:C154)</f>
        <v>80000</v>
      </c>
      <c r="D152" s="13">
        <f>SUM(D153:D154)</f>
        <v>77100</v>
      </c>
      <c r="E152" s="13">
        <f t="shared" si="2"/>
        <v>105.50803968525489</v>
      </c>
      <c r="F152" s="13">
        <f>(D152/C152*100)</f>
        <v>96.375</v>
      </c>
      <c r="G152" s="8"/>
    </row>
    <row r="153" spans="1:7" ht="12.75">
      <c r="A153" s="8" t="s">
        <v>86</v>
      </c>
      <c r="B153" s="11">
        <v>63075</v>
      </c>
      <c r="C153" s="11">
        <v>65000</v>
      </c>
      <c r="D153" s="11">
        <v>64673</v>
      </c>
      <c r="E153" s="13">
        <f t="shared" si="2"/>
        <v>102.53349187475227</v>
      </c>
      <c r="F153" s="13">
        <f>(D153/C153*100)</f>
        <v>99.49692307692307</v>
      </c>
      <c r="G153" s="8"/>
    </row>
    <row r="154" spans="1:7" ht="12.75">
      <c r="A154" s="8" t="s">
        <v>52</v>
      </c>
      <c r="B154" s="11">
        <v>10000</v>
      </c>
      <c r="C154" s="11">
        <v>15000</v>
      </c>
      <c r="D154" s="11">
        <v>12427</v>
      </c>
      <c r="E154" s="13">
        <f t="shared" si="2"/>
        <v>124.27</v>
      </c>
      <c r="F154" s="13">
        <f>(D154/C154*100)</f>
        <v>82.84666666666666</v>
      </c>
      <c r="G154" s="8"/>
    </row>
    <row r="155" spans="1:7" ht="12.75">
      <c r="A155" s="8"/>
      <c r="B155" s="11"/>
      <c r="C155" s="11"/>
      <c r="D155" s="11"/>
      <c r="E155" s="13"/>
      <c r="F155" s="13"/>
      <c r="G155" s="8"/>
    </row>
    <row r="156" spans="1:7" ht="12.75">
      <c r="A156" s="12" t="s">
        <v>87</v>
      </c>
      <c r="B156" s="13">
        <f>SUM(B158+B162+B165+B168)</f>
        <v>95084</v>
      </c>
      <c r="C156" s="13">
        <f>SUM(C158+C162+C165+C168)</f>
        <v>100000</v>
      </c>
      <c r="D156" s="13">
        <f>SUM(D158+D162+D165+D168)</f>
        <v>106236</v>
      </c>
      <c r="E156" s="13">
        <f t="shared" si="2"/>
        <v>111.72857683732278</v>
      </c>
      <c r="F156" s="13">
        <f>(D156/C156*100)</f>
        <v>106.23599999999999</v>
      </c>
      <c r="G156" s="8"/>
    </row>
    <row r="157" spans="1:7" ht="12.75">
      <c r="A157" s="8"/>
      <c r="B157" s="11"/>
      <c r="C157" s="11"/>
      <c r="D157" s="11"/>
      <c r="E157" s="13"/>
      <c r="F157" s="13"/>
      <c r="G157" s="8"/>
    </row>
    <row r="158" spans="1:7" ht="12.75">
      <c r="A158" s="12" t="s">
        <v>88</v>
      </c>
      <c r="B158" s="13">
        <f>SUM(B159:B160)</f>
        <v>74272</v>
      </c>
      <c r="C158" s="13">
        <f>SUM(C159:C160)</f>
        <v>80000</v>
      </c>
      <c r="D158" s="13">
        <f>SUM(D159:D160)</f>
        <v>87136</v>
      </c>
      <c r="E158" s="13">
        <f t="shared" si="2"/>
        <v>117.32012063765617</v>
      </c>
      <c r="F158" s="13">
        <f>(D158/C158*100)</f>
        <v>108.91999999999999</v>
      </c>
      <c r="G158" s="8"/>
    </row>
    <row r="159" spans="1:7" ht="12.75">
      <c r="A159" s="8" t="s">
        <v>89</v>
      </c>
      <c r="B159" s="11">
        <v>62362</v>
      </c>
      <c r="C159" s="11">
        <v>70000</v>
      </c>
      <c r="D159" s="11">
        <v>61611</v>
      </c>
      <c r="E159" s="13">
        <f t="shared" si="2"/>
        <v>98.79574099611943</v>
      </c>
      <c r="F159" s="13">
        <f>(D159/C159*100)</f>
        <v>88.01571428571428</v>
      </c>
      <c r="G159" s="8"/>
    </row>
    <row r="160" spans="1:7" ht="12.75">
      <c r="A160" s="8" t="s">
        <v>90</v>
      </c>
      <c r="B160" s="11">
        <v>11910</v>
      </c>
      <c r="C160" s="11">
        <v>10000</v>
      </c>
      <c r="D160" s="11">
        <v>25525</v>
      </c>
      <c r="E160" s="13">
        <v>0</v>
      </c>
      <c r="F160" s="13">
        <f>(D160/C160*100)</f>
        <v>255.25000000000003</v>
      </c>
      <c r="G160" s="8"/>
    </row>
    <row r="161" spans="1:7" ht="12.75">
      <c r="A161" s="8"/>
      <c r="B161" s="11"/>
      <c r="C161" s="11"/>
      <c r="D161" s="11"/>
      <c r="E161" s="13"/>
      <c r="F161" s="13"/>
      <c r="G161" s="8"/>
    </row>
    <row r="162" spans="1:7" ht="12.75">
      <c r="A162" s="12" t="s">
        <v>91</v>
      </c>
      <c r="B162" s="13">
        <f>SUM(B163)</f>
        <v>9250</v>
      </c>
      <c r="C162" s="13">
        <f>SUM(C163)</f>
        <v>10000</v>
      </c>
      <c r="D162" s="13">
        <f>SUM(D163)</f>
        <v>13750</v>
      </c>
      <c r="E162" s="13">
        <v>0</v>
      </c>
      <c r="F162" s="13">
        <f>(D162/C162*100)</f>
        <v>137.5</v>
      </c>
      <c r="G162" s="8"/>
    </row>
    <row r="163" spans="1:7" ht="12.75">
      <c r="A163" s="8" t="s">
        <v>151</v>
      </c>
      <c r="B163" s="11">
        <v>9250</v>
      </c>
      <c r="C163" s="11">
        <v>10000</v>
      </c>
      <c r="D163" s="11">
        <v>13750</v>
      </c>
      <c r="E163" s="13">
        <v>0</v>
      </c>
      <c r="F163" s="13">
        <f>(D163/C163*100)</f>
        <v>137.5</v>
      </c>
      <c r="G163" s="8"/>
    </row>
    <row r="164" spans="1:7" ht="12.75">
      <c r="A164" s="8"/>
      <c r="B164" s="11"/>
      <c r="C164" s="11"/>
      <c r="D164" s="11"/>
      <c r="E164" s="13"/>
      <c r="F164" s="13"/>
      <c r="G164" s="8"/>
    </row>
    <row r="165" spans="1:7" ht="12.75">
      <c r="A165" s="12" t="s">
        <v>92</v>
      </c>
      <c r="B165" s="13">
        <f>SUM(B166)</f>
        <v>3750</v>
      </c>
      <c r="C165" s="13">
        <f>SUM(C166)</f>
        <v>5000</v>
      </c>
      <c r="D165" s="13">
        <f>SUM(D166)</f>
        <v>5350</v>
      </c>
      <c r="E165" s="13">
        <v>0</v>
      </c>
      <c r="F165" s="13">
        <f>(D165/C165*100)</f>
        <v>107</v>
      </c>
      <c r="G165" s="8"/>
    </row>
    <row r="166" spans="1:7" ht="12.75">
      <c r="A166" s="8" t="s">
        <v>45</v>
      </c>
      <c r="B166" s="11">
        <v>3750</v>
      </c>
      <c r="C166" s="11">
        <v>5000</v>
      </c>
      <c r="D166" s="11">
        <v>5350</v>
      </c>
      <c r="E166" s="13">
        <v>0</v>
      </c>
      <c r="F166" s="13">
        <f>(D166/C166*100)</f>
        <v>107</v>
      </c>
      <c r="G166" s="8"/>
    </row>
    <row r="167" spans="1:7" ht="12.75">
      <c r="A167" s="8"/>
      <c r="B167" s="11"/>
      <c r="C167" s="11"/>
      <c r="D167" s="11"/>
      <c r="E167" s="13"/>
      <c r="F167" s="13"/>
      <c r="G167" s="8"/>
    </row>
    <row r="168" spans="1:7" ht="12.75">
      <c r="A168" s="12" t="s">
        <v>93</v>
      </c>
      <c r="B168" s="13">
        <f>SUM(B169)</f>
        <v>7812</v>
      </c>
      <c r="C168" s="13">
        <f>SUM(C169)</f>
        <v>5000</v>
      </c>
      <c r="D168" s="13">
        <f>SUM(D169)</f>
        <v>0</v>
      </c>
      <c r="E168" s="13">
        <v>0</v>
      </c>
      <c r="F168" s="13">
        <f>(D168/C168*100)</f>
        <v>0</v>
      </c>
      <c r="G168" s="8"/>
    </row>
    <row r="169" spans="1:7" ht="12.75">
      <c r="A169" s="8" t="s">
        <v>94</v>
      </c>
      <c r="B169" s="11">
        <v>7812</v>
      </c>
      <c r="C169" s="11">
        <v>5000</v>
      </c>
      <c r="D169" s="11">
        <v>0</v>
      </c>
      <c r="E169" s="13">
        <v>0</v>
      </c>
      <c r="F169" s="13">
        <f>(D169/C169*100)</f>
        <v>0</v>
      </c>
      <c r="G169" s="8"/>
    </row>
    <row r="170" spans="1:7" ht="12.75">
      <c r="A170" s="8"/>
      <c r="B170" s="11"/>
      <c r="C170" s="11"/>
      <c r="D170" s="11"/>
      <c r="E170" s="13"/>
      <c r="F170" s="13"/>
      <c r="G170" s="8"/>
    </row>
    <row r="171" spans="1:7" ht="12.75">
      <c r="A171" s="12" t="s">
        <v>135</v>
      </c>
      <c r="B171" s="13">
        <f>SUM(B173+B179)</f>
        <v>67174</v>
      </c>
      <c r="C171" s="13">
        <f>SUM(C173+C179)</f>
        <v>78000</v>
      </c>
      <c r="D171" s="13">
        <f>SUM(D173+D179)</f>
        <v>71367</v>
      </c>
      <c r="E171" s="13">
        <f>(D171/B171*100)</f>
        <v>106.24199839223509</v>
      </c>
      <c r="F171" s="13">
        <f>(D171/C171*100)</f>
        <v>91.49615384615385</v>
      </c>
      <c r="G171" s="8"/>
    </row>
    <row r="172" spans="1:7" ht="12.75">
      <c r="A172" s="8"/>
      <c r="B172" s="11"/>
      <c r="C172" s="11"/>
      <c r="D172" s="11"/>
      <c r="E172" s="13"/>
      <c r="F172" s="13"/>
      <c r="G172" s="8"/>
    </row>
    <row r="173" spans="1:7" ht="12.75">
      <c r="A173" s="12" t="s">
        <v>95</v>
      </c>
      <c r="B173" s="13">
        <f>SUM(B174:B177)</f>
        <v>42174</v>
      </c>
      <c r="C173" s="13">
        <f>SUM(C174:C177)</f>
        <v>48000</v>
      </c>
      <c r="D173" s="13">
        <f>SUM(D174:D177)</f>
        <v>43367</v>
      </c>
      <c r="E173" s="13">
        <f>(D173/B173*100)</f>
        <v>102.82875705410916</v>
      </c>
      <c r="F173" s="13">
        <f>(D173/C173*100)</f>
        <v>90.34791666666668</v>
      </c>
      <c r="G173" s="8"/>
    </row>
    <row r="174" spans="1:7" ht="12.75">
      <c r="A174" s="8" t="s">
        <v>96</v>
      </c>
      <c r="B174" s="11">
        <v>23813</v>
      </c>
      <c r="C174" s="11">
        <v>20000</v>
      </c>
      <c r="D174" s="11">
        <v>18036</v>
      </c>
      <c r="E174" s="13">
        <f>(D174/B174*100)</f>
        <v>75.74014193927687</v>
      </c>
      <c r="F174" s="13">
        <f>(D174/C174*100)</f>
        <v>90.18</v>
      </c>
      <c r="G174" s="8"/>
    </row>
    <row r="175" spans="1:7" ht="12.75">
      <c r="A175" s="8" t="s">
        <v>144</v>
      </c>
      <c r="B175" s="11">
        <v>4750</v>
      </c>
      <c r="C175" s="11">
        <v>5000</v>
      </c>
      <c r="D175" s="11">
        <v>4200</v>
      </c>
      <c r="E175" s="13">
        <f>(D175/B175*100)</f>
        <v>88.42105263157895</v>
      </c>
      <c r="F175" s="13">
        <f>D175/C175*100</f>
        <v>84</v>
      </c>
      <c r="G175" s="8"/>
    </row>
    <row r="176" spans="1:7" ht="12.75">
      <c r="A176" s="8" t="s">
        <v>97</v>
      </c>
      <c r="B176" s="11">
        <v>10587</v>
      </c>
      <c r="C176" s="11">
        <v>5000</v>
      </c>
      <c r="D176" s="11">
        <v>3218</v>
      </c>
      <c r="E176" s="13">
        <v>0</v>
      </c>
      <c r="F176" s="13">
        <f>(D176/C176*100)</f>
        <v>64.36</v>
      </c>
      <c r="G176" s="8"/>
    </row>
    <row r="177" spans="1:7" ht="12.75">
      <c r="A177" s="8" t="s">
        <v>153</v>
      </c>
      <c r="B177" s="11">
        <v>3024</v>
      </c>
      <c r="C177" s="11">
        <v>18000</v>
      </c>
      <c r="D177" s="11">
        <v>17913</v>
      </c>
      <c r="E177" s="13">
        <v>0</v>
      </c>
      <c r="F177" s="13">
        <f>(D177/C177*100)</f>
        <v>99.51666666666667</v>
      </c>
      <c r="G177" s="8"/>
    </row>
    <row r="178" spans="1:7" ht="12.75">
      <c r="A178" s="8"/>
      <c r="B178" s="11"/>
      <c r="C178" s="11"/>
      <c r="D178" s="11"/>
      <c r="E178" s="13"/>
      <c r="F178" s="13"/>
      <c r="G178" s="8"/>
    </row>
    <row r="179" spans="1:7" ht="12.75">
      <c r="A179" s="12" t="s">
        <v>98</v>
      </c>
      <c r="B179" s="13">
        <f>SUM(B180)</f>
        <v>25000</v>
      </c>
      <c r="C179" s="13">
        <f>SUM(C180)</f>
        <v>30000</v>
      </c>
      <c r="D179" s="13">
        <f>SUM(D180)</f>
        <v>28000</v>
      </c>
      <c r="E179" s="13">
        <f>(D179/B179*100)</f>
        <v>112.00000000000001</v>
      </c>
      <c r="F179" s="13">
        <f>(D179/C179*100)</f>
        <v>93.33333333333333</v>
      </c>
      <c r="G179" s="8"/>
    </row>
    <row r="180" spans="1:7" ht="12.75">
      <c r="A180" s="8" t="s">
        <v>99</v>
      </c>
      <c r="B180" s="11">
        <v>25000</v>
      </c>
      <c r="C180" s="11">
        <v>30000</v>
      </c>
      <c r="D180" s="11">
        <v>28000</v>
      </c>
      <c r="E180" s="13">
        <f>(D180/B180*100)</f>
        <v>112.00000000000001</v>
      </c>
      <c r="F180" s="13">
        <f>(D180/C180*100)</f>
        <v>93.33333333333333</v>
      </c>
      <c r="G180" s="8"/>
    </row>
    <row r="181" spans="1:7" ht="12.75">
      <c r="A181" s="8"/>
      <c r="B181" s="11"/>
      <c r="C181" s="11"/>
      <c r="D181" s="11"/>
      <c r="E181" s="13"/>
      <c r="F181" s="13"/>
      <c r="G181" s="8"/>
    </row>
    <row r="182" spans="1:7" ht="12.75">
      <c r="A182" s="12" t="s">
        <v>193</v>
      </c>
      <c r="B182" s="13">
        <f>SUM(B185+B188+B191+B194)</f>
        <v>290000</v>
      </c>
      <c r="C182" s="13">
        <f>SUM(C185+C188+C191+C194)</f>
        <v>200000</v>
      </c>
      <c r="D182" s="13">
        <f>SUM(D184)</f>
        <v>166000</v>
      </c>
      <c r="E182" s="13">
        <f>(D182/B182*100)</f>
        <v>57.24137931034483</v>
      </c>
      <c r="F182" s="13">
        <f>(D182/C182*100)</f>
        <v>83</v>
      </c>
      <c r="G182" s="8"/>
    </row>
    <row r="183" spans="1:7" ht="12.75">
      <c r="A183" s="12" t="s">
        <v>191</v>
      </c>
      <c r="B183" s="13"/>
      <c r="C183" s="13"/>
      <c r="D183" s="13"/>
      <c r="E183" s="13"/>
      <c r="F183" s="13"/>
      <c r="G183" s="8"/>
    </row>
    <row r="184" spans="1:7" ht="12.75">
      <c r="A184" s="12" t="s">
        <v>184</v>
      </c>
      <c r="B184" s="13">
        <f>SUM(B185+B188+B191)</f>
        <v>190000</v>
      </c>
      <c r="C184" s="13">
        <f>SUM(C185+C188+C191+C194)</f>
        <v>200000</v>
      </c>
      <c r="D184" s="13">
        <f>SUM(D185+D188+D191+D194)</f>
        <v>166000</v>
      </c>
      <c r="E184" s="13">
        <f>SUM(D184/B184*100)</f>
        <v>87.36842105263159</v>
      </c>
      <c r="F184" s="13">
        <f>SUM(D184/C184*100)</f>
        <v>83</v>
      </c>
      <c r="G184" s="8"/>
    </row>
    <row r="185" spans="1:7" ht="12.75">
      <c r="A185" s="12" t="s">
        <v>183</v>
      </c>
      <c r="B185" s="13">
        <f>SUM(B186)</f>
        <v>90000</v>
      </c>
      <c r="C185" s="13">
        <f>SUM(C186)</f>
        <v>70000</v>
      </c>
      <c r="D185" s="13">
        <f>SUM(D186)</f>
        <v>60000</v>
      </c>
      <c r="E185" s="13">
        <f>(D185/B185*100)</f>
        <v>66.66666666666666</v>
      </c>
      <c r="F185" s="13">
        <f>(D185/C185*100)</f>
        <v>85.71428571428571</v>
      </c>
      <c r="G185" s="8"/>
    </row>
    <row r="186" spans="1:7" ht="12.75">
      <c r="A186" s="8" t="s">
        <v>185</v>
      </c>
      <c r="B186" s="11">
        <v>90000</v>
      </c>
      <c r="C186" s="11">
        <v>70000</v>
      </c>
      <c r="D186" s="11">
        <v>60000</v>
      </c>
      <c r="E186" s="13">
        <f>(D186/B186*100)</f>
        <v>66.66666666666666</v>
      </c>
      <c r="F186" s="13">
        <f>(D186/C186*100)</f>
        <v>85.71428571428571</v>
      </c>
      <c r="G186" s="8"/>
    </row>
    <row r="187" spans="1:7" ht="12.75">
      <c r="A187" s="8"/>
      <c r="B187" s="11"/>
      <c r="C187" s="11"/>
      <c r="D187" s="11"/>
      <c r="E187" s="13"/>
      <c r="F187" s="13"/>
      <c r="G187" s="8"/>
    </row>
    <row r="188" spans="1:7" ht="12.75">
      <c r="A188" s="12" t="s">
        <v>100</v>
      </c>
      <c r="B188" s="13">
        <f>SUM(B189)</f>
        <v>70000</v>
      </c>
      <c r="C188" s="13">
        <f>SUM(C189)</f>
        <v>50000</v>
      </c>
      <c r="D188" s="13">
        <f>SUM(D189)</f>
        <v>50000</v>
      </c>
      <c r="E188" s="13">
        <f>(D188/B188*100)</f>
        <v>71.42857142857143</v>
      </c>
      <c r="F188" s="13">
        <f>(D188/C188*100)</f>
        <v>100</v>
      </c>
      <c r="G188" s="8"/>
    </row>
    <row r="189" spans="1:7" ht="12.75">
      <c r="A189" s="8" t="s">
        <v>186</v>
      </c>
      <c r="B189" s="11">
        <v>70000</v>
      </c>
      <c r="C189" s="11">
        <v>50000</v>
      </c>
      <c r="D189" s="11">
        <v>50000</v>
      </c>
      <c r="E189" s="13">
        <f>(D189/B189*100)</f>
        <v>71.42857142857143</v>
      </c>
      <c r="F189" s="13">
        <f>(D189/C189*100)</f>
        <v>100</v>
      </c>
      <c r="G189" s="8"/>
    </row>
    <row r="190" spans="1:7" ht="12.75">
      <c r="A190" s="8"/>
      <c r="B190" s="11"/>
      <c r="C190" s="11"/>
      <c r="D190" s="11"/>
      <c r="E190" s="13"/>
      <c r="F190" s="13"/>
      <c r="G190" s="8"/>
    </row>
    <row r="191" spans="1:7" ht="12.75">
      <c r="A191" s="12" t="s">
        <v>101</v>
      </c>
      <c r="B191" s="13">
        <f>SUM(B192)</f>
        <v>30000</v>
      </c>
      <c r="C191" s="13">
        <f>SUM(C192)</f>
        <v>20000</v>
      </c>
      <c r="D191" s="13">
        <f>SUM(D192)</f>
        <v>20000</v>
      </c>
      <c r="E191" s="13">
        <f>(D191/B191*100)</f>
        <v>66.66666666666666</v>
      </c>
      <c r="F191" s="13">
        <f>(D191/C191*100)</f>
        <v>100</v>
      </c>
      <c r="G191" s="8"/>
    </row>
    <row r="192" spans="1:7" ht="12.75">
      <c r="A192" s="8" t="s">
        <v>185</v>
      </c>
      <c r="B192" s="11">
        <v>30000</v>
      </c>
      <c r="C192" s="11">
        <v>20000</v>
      </c>
      <c r="D192" s="11">
        <v>20000</v>
      </c>
      <c r="E192" s="13">
        <f>(D192/B192*100)</f>
        <v>66.66666666666666</v>
      </c>
      <c r="F192" s="13">
        <f>(D192/C192*100)</f>
        <v>100</v>
      </c>
      <c r="G192" s="8"/>
    </row>
    <row r="193" spans="1:7" ht="12.75">
      <c r="A193" s="8"/>
      <c r="B193" s="11"/>
      <c r="C193" s="11"/>
      <c r="D193" s="11"/>
      <c r="E193" s="13"/>
      <c r="F193" s="13"/>
      <c r="G193" s="8"/>
    </row>
    <row r="194" spans="1:7" ht="12.75">
      <c r="A194" s="12" t="s">
        <v>187</v>
      </c>
      <c r="B194" s="13">
        <f>SUM(B195)</f>
        <v>100000</v>
      </c>
      <c r="C194" s="13">
        <f>SUM(C195)</f>
        <v>60000</v>
      </c>
      <c r="D194" s="13">
        <f>SUM(D195)</f>
        <v>36000</v>
      </c>
      <c r="E194" s="13">
        <f>SUM(D194/B194*100)</f>
        <v>36</v>
      </c>
      <c r="F194" s="13">
        <f>SUM(D194/C194*100)</f>
        <v>60</v>
      </c>
      <c r="G194" s="8"/>
    </row>
    <row r="195" spans="1:7" ht="12.75">
      <c r="A195" s="8" t="s">
        <v>188</v>
      </c>
      <c r="B195" s="11">
        <v>100000</v>
      </c>
      <c r="C195" s="11">
        <v>60000</v>
      </c>
      <c r="D195" s="11">
        <v>36000</v>
      </c>
      <c r="E195" s="13">
        <f>SUM(D195/B195*100)</f>
        <v>36</v>
      </c>
      <c r="F195" s="13">
        <f>(D195/C195*100)</f>
        <v>60</v>
      </c>
      <c r="G195" s="8"/>
    </row>
    <row r="196" spans="1:7" ht="12.75">
      <c r="A196" s="8"/>
      <c r="B196" s="11"/>
      <c r="C196" s="11"/>
      <c r="D196" s="11"/>
      <c r="E196" s="13"/>
      <c r="F196" s="13"/>
      <c r="G196" s="8"/>
    </row>
    <row r="197" spans="1:7" ht="12.75">
      <c r="A197" s="12" t="s">
        <v>195</v>
      </c>
      <c r="B197" s="13">
        <f>SUM(B198)</f>
        <v>15000</v>
      </c>
      <c r="C197" s="13">
        <f>SUM(C198)</f>
        <v>10000</v>
      </c>
      <c r="D197" s="13">
        <f>SUM(D198)</f>
        <v>7000</v>
      </c>
      <c r="E197" s="13">
        <f>SUM(D197/B197*100)</f>
        <v>46.666666666666664</v>
      </c>
      <c r="F197" s="13">
        <f>SUM(D197/C197*100)</f>
        <v>70</v>
      </c>
      <c r="G197" s="8"/>
    </row>
    <row r="198" spans="1:7" ht="12.75">
      <c r="A198" s="22" t="s">
        <v>169</v>
      </c>
      <c r="B198" s="11">
        <v>15000</v>
      </c>
      <c r="C198" s="11">
        <v>10000</v>
      </c>
      <c r="D198" s="11">
        <v>7000</v>
      </c>
      <c r="E198" s="13">
        <f>SUM(D198/B198*100)</f>
        <v>46.666666666666664</v>
      </c>
      <c r="F198" s="13">
        <f>SUM(D198/C198*100)</f>
        <v>70</v>
      </c>
      <c r="G198" s="8"/>
    </row>
    <row r="199" spans="1:7" ht="12.75">
      <c r="A199" s="8"/>
      <c r="B199" s="11"/>
      <c r="C199" s="11"/>
      <c r="D199" s="11"/>
      <c r="E199" s="13"/>
      <c r="F199" s="13"/>
      <c r="G199" s="8"/>
    </row>
    <row r="200" spans="1:7" ht="12.75">
      <c r="A200" s="12" t="s">
        <v>194</v>
      </c>
      <c r="B200" s="13">
        <f>SUM(B202+B208+B217)</f>
        <v>115587</v>
      </c>
      <c r="C200" s="13">
        <f>SUM(C202+C208+C217)</f>
        <v>45100</v>
      </c>
      <c r="D200" s="13">
        <f>SUM(D202+D208+D217)</f>
        <v>41795</v>
      </c>
      <c r="E200" s="13">
        <f>(D200/B200*100)</f>
        <v>36.15891060413368</v>
      </c>
      <c r="F200" s="13">
        <f>(D200/C200*100)</f>
        <v>92.67184035476718</v>
      </c>
      <c r="G200" s="8"/>
    </row>
    <row r="201" spans="1:7" ht="12.75">
      <c r="A201" s="8"/>
      <c r="B201" s="11"/>
      <c r="C201" s="11"/>
      <c r="D201" s="11"/>
      <c r="E201" s="13"/>
      <c r="F201" s="13"/>
      <c r="G201" s="8"/>
    </row>
    <row r="202" spans="1:7" ht="12.75">
      <c r="A202" s="12" t="s">
        <v>102</v>
      </c>
      <c r="B202" s="13">
        <f>SUM(B203:B207)</f>
        <v>43841</v>
      </c>
      <c r="C202" s="13">
        <f>SUM(C203:C207)</f>
        <v>22000</v>
      </c>
      <c r="D202" s="13">
        <f>SUM(D203:D207)</f>
        <v>20970</v>
      </c>
      <c r="E202" s="13">
        <f>(D202/B202*100)</f>
        <v>47.83193814009717</v>
      </c>
      <c r="F202" s="13">
        <f>(D202/C202*100)</f>
        <v>95.31818181818181</v>
      </c>
      <c r="G202" s="8"/>
    </row>
    <row r="203" spans="1:7" ht="12.75">
      <c r="A203" s="8" t="s">
        <v>103</v>
      </c>
      <c r="B203" s="11">
        <v>10586</v>
      </c>
      <c r="C203" s="11">
        <v>5000</v>
      </c>
      <c r="D203" s="11">
        <v>5000</v>
      </c>
      <c r="E203" s="13">
        <v>0</v>
      </c>
      <c r="F203" s="13">
        <v>0</v>
      </c>
      <c r="G203" s="8"/>
    </row>
    <row r="204" spans="1:7" ht="12.75">
      <c r="A204" s="8" t="s">
        <v>104</v>
      </c>
      <c r="B204" s="11">
        <v>19755</v>
      </c>
      <c r="C204" s="11">
        <v>7000</v>
      </c>
      <c r="D204" s="11">
        <v>6970</v>
      </c>
      <c r="E204" s="13">
        <f>(D204/B204*100)</f>
        <v>35.28220703619337</v>
      </c>
      <c r="F204" s="13">
        <f>(D204/C204*100)</f>
        <v>99.57142857142857</v>
      </c>
      <c r="G204" s="8"/>
    </row>
    <row r="205" spans="1:7" ht="12.75">
      <c r="A205" s="8" t="s">
        <v>105</v>
      </c>
      <c r="B205" s="11">
        <v>7500</v>
      </c>
      <c r="C205" s="11">
        <v>3000</v>
      </c>
      <c r="D205" s="11">
        <v>3000</v>
      </c>
      <c r="E205" s="13">
        <f>(D205/B205*100)</f>
        <v>40</v>
      </c>
      <c r="F205" s="13">
        <f>(D205/C205*100)</f>
        <v>100</v>
      </c>
      <c r="G205" s="8"/>
    </row>
    <row r="206" spans="1:7" ht="12.75">
      <c r="A206" s="8" t="s">
        <v>106</v>
      </c>
      <c r="B206" s="11">
        <v>3000</v>
      </c>
      <c r="C206" s="11">
        <v>3000</v>
      </c>
      <c r="D206" s="11">
        <v>3000</v>
      </c>
      <c r="E206" s="13">
        <v>0</v>
      </c>
      <c r="F206" s="13">
        <f>(D206/C206*100)</f>
        <v>100</v>
      </c>
      <c r="G206" s="8"/>
    </row>
    <row r="207" spans="1:7" ht="12.75">
      <c r="A207" s="8" t="s">
        <v>107</v>
      </c>
      <c r="B207" s="11">
        <v>3000</v>
      </c>
      <c r="C207" s="11">
        <v>4000</v>
      </c>
      <c r="D207" s="11">
        <v>3000</v>
      </c>
      <c r="E207" s="13">
        <f>(D207/B207*100)</f>
        <v>100</v>
      </c>
      <c r="F207" s="13">
        <f>(D207/C207*100)</f>
        <v>75</v>
      </c>
      <c r="G207" s="8"/>
    </row>
    <row r="208" spans="1:7" ht="12.75">
      <c r="A208" s="12" t="s">
        <v>108</v>
      </c>
      <c r="B208" s="13">
        <f>SUM(B209:B216)</f>
        <v>70000</v>
      </c>
      <c r="C208" s="13">
        <f>SUM(C209:C216)</f>
        <v>16000</v>
      </c>
      <c r="D208" s="13">
        <f>SUM(D209:D216)</f>
        <v>15500</v>
      </c>
      <c r="E208" s="13">
        <f>(D208/B208*100)</f>
        <v>22.142857142857142</v>
      </c>
      <c r="F208" s="13">
        <f>(D208/C208*100)</f>
        <v>96.875</v>
      </c>
      <c r="G208" s="8"/>
    </row>
    <row r="209" spans="1:7" ht="12.75">
      <c r="A209" s="8" t="s">
        <v>149</v>
      </c>
      <c r="B209" s="11">
        <v>8000</v>
      </c>
      <c r="C209" s="11">
        <v>0</v>
      </c>
      <c r="D209" s="11">
        <v>0</v>
      </c>
      <c r="E209" s="13">
        <v>0</v>
      </c>
      <c r="F209" s="13">
        <v>0</v>
      </c>
      <c r="G209" s="8"/>
    </row>
    <row r="210" spans="1:7" ht="12.75">
      <c r="A210" s="8" t="s">
        <v>150</v>
      </c>
      <c r="B210" s="11">
        <v>2000</v>
      </c>
      <c r="C210" s="11">
        <v>5000</v>
      </c>
      <c r="D210" s="11">
        <v>5000</v>
      </c>
      <c r="E210" s="13">
        <f>(D210/B210*100)</f>
        <v>250</v>
      </c>
      <c r="F210" s="13">
        <v>0</v>
      </c>
      <c r="G210" s="8"/>
    </row>
    <row r="211" spans="1:7" ht="12.75">
      <c r="A211" s="8" t="s">
        <v>109</v>
      </c>
      <c r="B211" s="11">
        <v>0</v>
      </c>
      <c r="C211" s="11">
        <v>0</v>
      </c>
      <c r="D211" s="11">
        <v>0</v>
      </c>
      <c r="E211" s="13">
        <v>0</v>
      </c>
      <c r="F211" s="13">
        <v>0</v>
      </c>
      <c r="G211" s="8"/>
    </row>
    <row r="212" spans="1:7" ht="12.75">
      <c r="A212" s="8" t="s">
        <v>110</v>
      </c>
      <c r="B212" s="11">
        <v>0</v>
      </c>
      <c r="C212" s="11">
        <v>0</v>
      </c>
      <c r="D212" s="11">
        <v>0</v>
      </c>
      <c r="E212" s="13">
        <v>0</v>
      </c>
      <c r="F212" s="13">
        <v>0</v>
      </c>
      <c r="G212" s="8"/>
    </row>
    <row r="213" spans="1:7" ht="12.75">
      <c r="A213" s="8" t="s">
        <v>112</v>
      </c>
      <c r="B213" s="11">
        <v>20000</v>
      </c>
      <c r="C213" s="11">
        <v>3000</v>
      </c>
      <c r="D213" s="11">
        <v>3000</v>
      </c>
      <c r="E213" s="13">
        <f>(D213/B213*100)</f>
        <v>15</v>
      </c>
      <c r="F213" s="13">
        <f>(D213/C213*100)</f>
        <v>100</v>
      </c>
      <c r="G213" s="8"/>
    </row>
    <row r="214" spans="1:7" ht="12.75">
      <c r="A214" s="8" t="s">
        <v>113</v>
      </c>
      <c r="B214" s="11">
        <v>10000</v>
      </c>
      <c r="C214" s="11">
        <v>2000</v>
      </c>
      <c r="D214" s="11">
        <v>2000</v>
      </c>
      <c r="E214" s="13">
        <v>0</v>
      </c>
      <c r="F214" s="13">
        <v>0</v>
      </c>
      <c r="G214" s="8"/>
    </row>
    <row r="215" spans="1:7" ht="12.75">
      <c r="A215" s="8" t="s">
        <v>164</v>
      </c>
      <c r="B215" s="11">
        <v>22000</v>
      </c>
      <c r="C215" s="11">
        <v>2000</v>
      </c>
      <c r="D215" s="11">
        <v>2000</v>
      </c>
      <c r="E215" s="13"/>
      <c r="F215" s="13"/>
      <c r="G215" s="8"/>
    </row>
    <row r="216" spans="1:7" ht="12.75">
      <c r="A216" s="8" t="s">
        <v>114</v>
      </c>
      <c r="B216" s="11">
        <v>8000</v>
      </c>
      <c r="C216" s="11">
        <v>4000</v>
      </c>
      <c r="D216" s="11">
        <v>3500</v>
      </c>
      <c r="E216" s="13">
        <f>(D216/B216*100)</f>
        <v>43.75</v>
      </c>
      <c r="F216" s="13">
        <f>(D216/C216*100)</f>
        <v>87.5</v>
      </c>
      <c r="G216" s="8"/>
    </row>
    <row r="217" spans="1:7" ht="13.5">
      <c r="A217" s="18" t="s">
        <v>136</v>
      </c>
      <c r="B217" s="13">
        <f>SUM(B218:B219)</f>
        <v>1746</v>
      </c>
      <c r="C217" s="13">
        <f>SUM(C218:C219)</f>
        <v>7100</v>
      </c>
      <c r="D217" s="13">
        <f>SUM(D218:D219)</f>
        <v>5325</v>
      </c>
      <c r="E217" s="13">
        <v>0</v>
      </c>
      <c r="F217" s="13">
        <f>(D217/C217*100)</f>
        <v>75</v>
      </c>
      <c r="G217" s="8"/>
    </row>
    <row r="218" spans="1:7" ht="13.5">
      <c r="A218" s="17" t="s">
        <v>137</v>
      </c>
      <c r="B218" s="11">
        <v>0</v>
      </c>
      <c r="C218" s="11">
        <v>0</v>
      </c>
      <c r="D218" s="11">
        <v>0</v>
      </c>
      <c r="E218" s="13">
        <v>0</v>
      </c>
      <c r="F218" s="13">
        <v>0</v>
      </c>
      <c r="G218" s="8"/>
    </row>
    <row r="219" spans="1:7" ht="12.75">
      <c r="A219" s="8" t="s">
        <v>146</v>
      </c>
      <c r="B219" s="11">
        <v>1746</v>
      </c>
      <c r="C219" s="11">
        <v>7100</v>
      </c>
      <c r="D219" s="11">
        <v>5325</v>
      </c>
      <c r="E219" s="13">
        <v>0</v>
      </c>
      <c r="F219" s="13">
        <f>D219/C219*100</f>
        <v>75</v>
      </c>
      <c r="G219" s="8"/>
    </row>
    <row r="220" spans="1:7" ht="12.75">
      <c r="A220" s="8"/>
      <c r="B220" s="11"/>
      <c r="C220" s="11"/>
      <c r="D220" s="11"/>
      <c r="E220" s="13"/>
      <c r="F220" s="13"/>
      <c r="G220" s="8"/>
    </row>
    <row r="221" spans="1:7" ht="12.75">
      <c r="A221" s="12" t="s">
        <v>196</v>
      </c>
      <c r="B221" s="13">
        <f>SUM(B222:B224)</f>
        <v>5000</v>
      </c>
      <c r="C221" s="13">
        <f>SUM(C222:C224)</f>
        <v>12000</v>
      </c>
      <c r="D221" s="13">
        <f>SUM(D222:D224)</f>
        <v>9858</v>
      </c>
      <c r="E221" s="13">
        <f>(D221/B221*100)</f>
        <v>197.16</v>
      </c>
      <c r="F221" s="13">
        <f>(D221/C221*100)</f>
        <v>82.15</v>
      </c>
      <c r="G221" s="8"/>
    </row>
    <row r="222" spans="1:7" ht="12.75">
      <c r="A222" s="8" t="s">
        <v>111</v>
      </c>
      <c r="B222" s="11">
        <v>0</v>
      </c>
      <c r="C222" s="11">
        <v>4000</v>
      </c>
      <c r="D222" s="11">
        <v>4000</v>
      </c>
      <c r="E222" s="13">
        <v>0</v>
      </c>
      <c r="F222" s="13">
        <f>(D222/C222*100)</f>
        <v>100</v>
      </c>
      <c r="G222" s="8"/>
    </row>
    <row r="223" spans="1:7" ht="12.75">
      <c r="A223" s="8" t="s">
        <v>145</v>
      </c>
      <c r="B223" s="11">
        <v>5000</v>
      </c>
      <c r="C223" s="11">
        <v>5000</v>
      </c>
      <c r="D223" s="11">
        <v>5000</v>
      </c>
      <c r="E223" s="13">
        <f>(D223/B223*100)</f>
        <v>100</v>
      </c>
      <c r="F223" s="13">
        <f>(D223/C223*100)</f>
        <v>100</v>
      </c>
      <c r="G223" s="8"/>
    </row>
    <row r="224" spans="1:7" ht="12.75">
      <c r="A224" s="8" t="s">
        <v>147</v>
      </c>
      <c r="B224" s="11">
        <v>0</v>
      </c>
      <c r="C224" s="11">
        <v>3000</v>
      </c>
      <c r="D224" s="11">
        <v>858</v>
      </c>
      <c r="E224" s="13">
        <v>0</v>
      </c>
      <c r="F224" s="13">
        <v>0</v>
      </c>
      <c r="G224" s="8"/>
    </row>
    <row r="225" spans="1:7" ht="12.75">
      <c r="A225" s="8"/>
      <c r="B225" s="11"/>
      <c r="C225" s="11"/>
      <c r="D225" s="11"/>
      <c r="E225" s="13"/>
      <c r="F225" s="13"/>
      <c r="G225" s="8"/>
    </row>
    <row r="226" spans="1:7" ht="12.75">
      <c r="A226" s="12" t="s">
        <v>197</v>
      </c>
      <c r="B226" s="13">
        <f>SUM(B227:B243)</f>
        <v>1710479</v>
      </c>
      <c r="C226" s="13">
        <f>SUM(C227:C248)</f>
        <v>2572000</v>
      </c>
      <c r="D226" s="13">
        <f>SUM(D227:D248)</f>
        <v>2483429</v>
      </c>
      <c r="E226" s="13">
        <f>(D226/B226*100)</f>
        <v>145.18909615376745</v>
      </c>
      <c r="F226" s="13">
        <f>(D226/C226*100)</f>
        <v>96.55633748055988</v>
      </c>
      <c r="G226" s="8"/>
    </row>
    <row r="227" spans="1:7" ht="12.75">
      <c r="A227" s="8" t="s">
        <v>115</v>
      </c>
      <c r="B227" s="11">
        <v>0</v>
      </c>
      <c r="C227" s="11">
        <v>0</v>
      </c>
      <c r="D227" s="11">
        <v>0</v>
      </c>
      <c r="E227" s="13">
        <v>0</v>
      </c>
      <c r="F227" s="13">
        <v>0</v>
      </c>
      <c r="G227" s="8"/>
    </row>
    <row r="228" spans="1:7" ht="12.75">
      <c r="A228" s="8" t="s">
        <v>171</v>
      </c>
      <c r="B228" s="11">
        <v>2500</v>
      </c>
      <c r="C228" s="11">
        <v>0</v>
      </c>
      <c r="D228" s="11">
        <v>0</v>
      </c>
      <c r="E228" s="13"/>
      <c r="F228" s="13"/>
      <c r="G228" s="8"/>
    </row>
    <row r="229" spans="1:7" ht="12.75">
      <c r="A229" s="8" t="s">
        <v>70</v>
      </c>
      <c r="B229" s="11">
        <v>19985</v>
      </c>
      <c r="C229" s="11">
        <v>10000</v>
      </c>
      <c r="D229" s="11">
        <v>9265</v>
      </c>
      <c r="E229" s="13">
        <f>(D229/B229*100)</f>
        <v>46.35976982737053</v>
      </c>
      <c r="F229" s="13">
        <f>(D229/C229*100)</f>
        <v>92.65</v>
      </c>
      <c r="G229" s="8"/>
    </row>
    <row r="230" spans="1:7" ht="12.75">
      <c r="A230" s="8" t="s">
        <v>192</v>
      </c>
      <c r="B230" s="11">
        <v>0</v>
      </c>
      <c r="C230" s="11">
        <v>137000</v>
      </c>
      <c r="D230" s="11">
        <v>137363</v>
      </c>
      <c r="E230" s="13"/>
      <c r="F230" s="13"/>
      <c r="G230" s="8"/>
    </row>
    <row r="231" spans="1:7" ht="12.75">
      <c r="A231" s="8" t="s">
        <v>163</v>
      </c>
      <c r="B231" s="11">
        <v>5400</v>
      </c>
      <c r="C231" s="11">
        <v>0</v>
      </c>
      <c r="D231" s="11">
        <v>0</v>
      </c>
      <c r="E231" s="13">
        <v>0</v>
      </c>
      <c r="F231" s="13">
        <v>0</v>
      </c>
      <c r="G231" s="8"/>
    </row>
    <row r="232" spans="1:7" ht="12.75">
      <c r="A232" s="8" t="s">
        <v>148</v>
      </c>
      <c r="B232" s="11">
        <v>0</v>
      </c>
      <c r="C232" s="11">
        <v>0</v>
      </c>
      <c r="D232" s="11">
        <v>0</v>
      </c>
      <c r="E232" s="13">
        <v>0</v>
      </c>
      <c r="F232" s="13">
        <v>0</v>
      </c>
      <c r="G232" s="8"/>
    </row>
    <row r="233" spans="1:7" ht="12.75">
      <c r="A233" s="8" t="s">
        <v>116</v>
      </c>
      <c r="B233" s="11">
        <v>0</v>
      </c>
      <c r="C233" s="11">
        <v>0</v>
      </c>
      <c r="D233" s="11">
        <v>0</v>
      </c>
      <c r="E233" s="13">
        <v>0</v>
      </c>
      <c r="F233" s="13">
        <v>0</v>
      </c>
      <c r="G233" s="8"/>
    </row>
    <row r="234" spans="1:7" ht="12.75">
      <c r="A234" s="8" t="s">
        <v>117</v>
      </c>
      <c r="B234" s="11">
        <v>922451</v>
      </c>
      <c r="C234" s="11">
        <v>1456000</v>
      </c>
      <c r="D234" s="11">
        <v>1368301</v>
      </c>
      <c r="E234" s="13">
        <v>0</v>
      </c>
      <c r="F234" s="13">
        <v>0</v>
      </c>
      <c r="G234" s="8"/>
    </row>
    <row r="235" spans="1:7" ht="12.75">
      <c r="A235" s="8" t="s">
        <v>118</v>
      </c>
      <c r="B235" s="11">
        <v>0</v>
      </c>
      <c r="C235" s="11">
        <v>840000</v>
      </c>
      <c r="D235" s="11">
        <v>839805</v>
      </c>
      <c r="E235" s="13">
        <v>0</v>
      </c>
      <c r="F235" s="13">
        <v>0</v>
      </c>
      <c r="G235" s="8"/>
    </row>
    <row r="236" spans="1:7" ht="12.75">
      <c r="A236" s="8" t="s">
        <v>165</v>
      </c>
      <c r="B236" s="11">
        <v>436143</v>
      </c>
      <c r="C236" s="11">
        <v>104000</v>
      </c>
      <c r="D236" s="11">
        <v>103751</v>
      </c>
      <c r="E236" s="13">
        <v>0</v>
      </c>
      <c r="F236" s="13">
        <f>(D236/C236*100)</f>
        <v>99.76057692307693</v>
      </c>
      <c r="G236" s="8"/>
    </row>
    <row r="237" spans="1:7" ht="12.75">
      <c r="A237" s="8" t="s">
        <v>119</v>
      </c>
      <c r="B237" s="11">
        <v>0</v>
      </c>
      <c r="C237" s="11">
        <v>0</v>
      </c>
      <c r="D237" s="11">
        <v>0</v>
      </c>
      <c r="E237" s="13">
        <v>0</v>
      </c>
      <c r="F237" s="13">
        <v>0</v>
      </c>
      <c r="G237" s="8"/>
    </row>
    <row r="238" spans="1:7" ht="12.75">
      <c r="A238" s="8" t="s">
        <v>120</v>
      </c>
      <c r="B238" s="11">
        <v>0</v>
      </c>
      <c r="C238" s="11">
        <v>0</v>
      </c>
      <c r="D238" s="11">
        <v>0</v>
      </c>
      <c r="E238" s="13">
        <v>0</v>
      </c>
      <c r="F238" s="13">
        <v>0</v>
      </c>
      <c r="G238" s="8"/>
    </row>
    <row r="239" spans="1:7" ht="12.75">
      <c r="A239" s="8" t="s">
        <v>121</v>
      </c>
      <c r="B239" s="11">
        <v>0</v>
      </c>
      <c r="C239" s="11">
        <v>0</v>
      </c>
      <c r="D239" s="11">
        <v>0</v>
      </c>
      <c r="E239" s="13">
        <v>0</v>
      </c>
      <c r="F239" s="13">
        <v>0</v>
      </c>
      <c r="G239" s="8"/>
    </row>
    <row r="240" spans="1:7" ht="12.75">
      <c r="A240" s="8" t="s">
        <v>122</v>
      </c>
      <c r="B240" s="11">
        <v>324000</v>
      </c>
      <c r="C240" s="11">
        <v>0</v>
      </c>
      <c r="D240" s="11">
        <v>0</v>
      </c>
      <c r="E240" s="13">
        <v>0</v>
      </c>
      <c r="F240" s="13">
        <v>0</v>
      </c>
      <c r="G240" s="8"/>
    </row>
    <row r="241" spans="1:7" ht="12.75">
      <c r="A241" s="8" t="s">
        <v>123</v>
      </c>
      <c r="B241" s="11">
        <v>0</v>
      </c>
      <c r="C241" s="11">
        <v>0</v>
      </c>
      <c r="D241" s="11">
        <v>0</v>
      </c>
      <c r="E241" s="13">
        <v>0</v>
      </c>
      <c r="F241" s="13">
        <v>0</v>
      </c>
      <c r="G241" s="8"/>
    </row>
    <row r="242" spans="1:7" ht="12.75">
      <c r="A242" s="8" t="s">
        <v>124</v>
      </c>
      <c r="B242" s="11">
        <v>0</v>
      </c>
      <c r="C242" s="11">
        <v>0</v>
      </c>
      <c r="D242" s="11">
        <v>0</v>
      </c>
      <c r="E242" s="13">
        <v>0</v>
      </c>
      <c r="F242" s="13">
        <v>0</v>
      </c>
      <c r="G242" s="8"/>
    </row>
    <row r="243" spans="1:7" ht="12.75">
      <c r="A243" s="8" t="s">
        <v>125</v>
      </c>
      <c r="B243" s="11">
        <v>0</v>
      </c>
      <c r="C243" s="11">
        <v>0</v>
      </c>
      <c r="D243" s="11">
        <v>0</v>
      </c>
      <c r="E243" s="13">
        <v>0</v>
      </c>
      <c r="F243" s="13">
        <v>0</v>
      </c>
      <c r="G243" s="8"/>
    </row>
    <row r="244" spans="1:7" ht="12.75">
      <c r="A244" s="8" t="s">
        <v>173</v>
      </c>
      <c r="B244" s="11">
        <v>0</v>
      </c>
      <c r="C244" s="11">
        <v>0</v>
      </c>
      <c r="D244" s="11">
        <v>0</v>
      </c>
      <c r="E244" s="13">
        <v>0</v>
      </c>
      <c r="F244" s="13">
        <v>0</v>
      </c>
      <c r="G244" s="8"/>
    </row>
    <row r="245" spans="1:7" ht="12.75">
      <c r="A245" s="8" t="s">
        <v>174</v>
      </c>
      <c r="B245" s="11">
        <v>0</v>
      </c>
      <c r="C245" s="11">
        <v>0</v>
      </c>
      <c r="D245" s="11">
        <v>0</v>
      </c>
      <c r="E245" s="13">
        <v>0</v>
      </c>
      <c r="F245" s="13">
        <v>0</v>
      </c>
      <c r="G245" s="8"/>
    </row>
    <row r="246" spans="1:7" ht="12.75">
      <c r="A246" s="8" t="s">
        <v>172</v>
      </c>
      <c r="B246" s="11">
        <v>0</v>
      </c>
      <c r="C246" s="11">
        <v>25000</v>
      </c>
      <c r="D246" s="11">
        <v>24944</v>
      </c>
      <c r="E246" s="13">
        <v>0</v>
      </c>
      <c r="F246" s="13">
        <v>0</v>
      </c>
      <c r="G246" s="8"/>
    </row>
    <row r="247" spans="1:7" ht="12.75">
      <c r="A247" s="8" t="s">
        <v>175</v>
      </c>
      <c r="B247" s="11">
        <v>0</v>
      </c>
      <c r="C247" s="11">
        <v>0</v>
      </c>
      <c r="D247" s="11">
        <v>0</v>
      </c>
      <c r="E247" s="13">
        <v>0</v>
      </c>
      <c r="F247" s="13">
        <v>0</v>
      </c>
      <c r="G247" s="8"/>
    </row>
    <row r="248" spans="1:7" ht="12.75">
      <c r="A248" s="8" t="s">
        <v>176</v>
      </c>
      <c r="B248" s="11">
        <v>0</v>
      </c>
      <c r="C248" s="11">
        <v>0</v>
      </c>
      <c r="D248" s="11">
        <v>0</v>
      </c>
      <c r="E248" s="13">
        <v>0</v>
      </c>
      <c r="F248" s="13">
        <v>0</v>
      </c>
      <c r="G248" s="8"/>
    </row>
    <row r="249" spans="1:7" ht="12.75">
      <c r="A249" s="12" t="s">
        <v>127</v>
      </c>
      <c r="B249" s="13">
        <f>SUM(B250)</f>
        <v>0</v>
      </c>
      <c r="C249" s="13">
        <f>SUM(C250)</f>
        <v>0</v>
      </c>
      <c r="D249" s="13">
        <f>SUM(D250)</f>
        <v>0</v>
      </c>
      <c r="E249" s="13">
        <v>0</v>
      </c>
      <c r="F249" s="13">
        <v>0</v>
      </c>
      <c r="G249" s="8"/>
    </row>
    <row r="250" spans="1:7" ht="12.75">
      <c r="A250" s="12" t="s">
        <v>152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8"/>
    </row>
    <row r="251" spans="1:7" ht="12.75">
      <c r="A251" s="12" t="s">
        <v>128</v>
      </c>
      <c r="B251" s="13"/>
      <c r="C251" s="21"/>
      <c r="D251" s="13"/>
      <c r="E251" s="13"/>
      <c r="F251" s="13"/>
      <c r="G251" s="8"/>
    </row>
    <row r="252" spans="1:7" ht="12.75">
      <c r="A252" s="8"/>
      <c r="B252" s="11"/>
      <c r="C252" s="11"/>
      <c r="D252" s="11"/>
      <c r="E252" s="11"/>
      <c r="F252" s="11"/>
      <c r="G252" s="8"/>
    </row>
    <row r="253" spans="1:7" ht="12.75">
      <c r="A253" s="8" t="s">
        <v>201</v>
      </c>
      <c r="B253" s="11"/>
      <c r="C253" s="11"/>
      <c r="D253" s="11"/>
      <c r="E253" s="11"/>
      <c r="F253" s="11"/>
      <c r="G253" s="8"/>
    </row>
    <row r="254" spans="1:7" ht="12.75">
      <c r="A254" s="8" t="s">
        <v>202</v>
      </c>
      <c r="B254" s="8"/>
      <c r="C254" s="8"/>
      <c r="D254" s="8"/>
      <c r="E254" s="8"/>
      <c r="F254" s="8"/>
      <c r="G254" s="8"/>
    </row>
    <row r="255" spans="1:7" ht="12.75">
      <c r="A255" s="8" t="s">
        <v>203</v>
      </c>
      <c r="B255" s="8"/>
      <c r="C255" s="8"/>
      <c r="D255" s="8" t="s">
        <v>129</v>
      </c>
      <c r="E255" s="8"/>
      <c r="F255" s="8"/>
      <c r="G255" s="8"/>
    </row>
    <row r="256" spans="1:7" ht="12.75">
      <c r="A256" s="8"/>
      <c r="B256" s="8"/>
      <c r="C256" s="8"/>
      <c r="D256" s="8" t="s">
        <v>130</v>
      </c>
      <c r="E256" s="8"/>
      <c r="F256" s="8"/>
      <c r="G256" s="8"/>
    </row>
    <row r="257" spans="1:7" ht="12.75">
      <c r="A257" s="8"/>
      <c r="B257" s="8"/>
      <c r="C257" s="8"/>
      <c r="D257" s="8"/>
      <c r="E257" s="8" t="s">
        <v>131</v>
      </c>
      <c r="F257" s="8"/>
      <c r="G257" s="8"/>
    </row>
    <row r="258" spans="1:7" ht="12.75">
      <c r="A258" s="8"/>
      <c r="B258" s="8"/>
      <c r="C258" s="8"/>
      <c r="D258" s="8"/>
      <c r="E258" s="8" t="s">
        <v>156</v>
      </c>
      <c r="F258" s="8"/>
      <c r="G258" s="8"/>
    </row>
    <row r="259" spans="1:7" ht="12.75">
      <c r="A259" s="20"/>
      <c r="B259" s="20"/>
      <c r="C259" s="20"/>
      <c r="D259" s="20"/>
      <c r="E259" s="20"/>
      <c r="F259" s="20"/>
      <c r="G259" s="20"/>
    </row>
    <row r="260" spans="1:7" ht="12.75">
      <c r="A260" s="20"/>
      <c r="B260" s="20"/>
      <c r="C260" s="20"/>
      <c r="D260" s="20"/>
      <c r="E260" s="20"/>
      <c r="F260" s="20"/>
      <c r="G260" s="20"/>
    </row>
    <row r="261" spans="1:7" ht="12.75">
      <c r="A261" s="20"/>
      <c r="B261" s="20"/>
      <c r="C261" s="20"/>
      <c r="D261" s="20"/>
      <c r="E261" s="20"/>
      <c r="F261" s="20"/>
      <c r="G261" s="20"/>
    </row>
    <row r="262" spans="1:7" ht="12.75">
      <c r="A262" s="20"/>
      <c r="B262" s="20"/>
      <c r="C262" s="20"/>
      <c r="D262" s="20"/>
      <c r="E262" s="20"/>
      <c r="F262" s="20"/>
      <c r="G262" s="20"/>
    </row>
    <row r="263" spans="1:7" ht="12.75">
      <c r="A263" s="20"/>
      <c r="B263" s="20"/>
      <c r="C263" s="20"/>
      <c r="D263" s="20"/>
      <c r="E263" s="20"/>
      <c r="F263" s="20"/>
      <c r="G263" s="20"/>
    </row>
    <row r="264" spans="1:7" ht="12.75">
      <c r="A264" s="20"/>
      <c r="B264" s="20"/>
      <c r="C264" s="20"/>
      <c r="D264" s="20"/>
      <c r="E264" s="20"/>
      <c r="F264" s="20"/>
      <c r="G264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Korisnik</cp:lastModifiedBy>
  <cp:lastPrinted>2021-03-23T12:41:23Z</cp:lastPrinted>
  <dcterms:created xsi:type="dcterms:W3CDTF">2013-09-11T05:10:03Z</dcterms:created>
  <dcterms:modified xsi:type="dcterms:W3CDTF">2021-05-15T07:44:04Z</dcterms:modified>
  <cp:category/>
  <cp:version/>
  <cp:contentType/>
  <cp:contentStatus/>
</cp:coreProperties>
</file>