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vijeće 2021 12 mj\REBALANS\"/>
    </mc:Choice>
  </mc:AlternateContent>
  <xr:revisionPtr revIDLastSave="0" documentId="13_ncr:1_{A1806BB9-5EFA-4B51-8CEE-432F4BBE0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 " sheetId="1" r:id="rId1"/>
    <sheet name="POSEBNI DIO " sheetId="2" r:id="rId2"/>
    <sheet name="RAZVOJNI PROGRAMI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97" i="1"/>
  <c r="G97" i="1"/>
  <c r="F98" i="1"/>
  <c r="K178" i="2"/>
  <c r="H66" i="1"/>
  <c r="G66" i="1"/>
  <c r="F66" i="1"/>
  <c r="K181" i="2"/>
  <c r="I182" i="2"/>
  <c r="G182" i="2"/>
  <c r="G22" i="1"/>
  <c r="K117" i="2"/>
  <c r="K105" i="2" s="1"/>
  <c r="I119" i="2"/>
  <c r="I34" i="2"/>
  <c r="K151" i="2"/>
  <c r="I151" i="2"/>
  <c r="I162" i="2"/>
  <c r="K34" i="2"/>
  <c r="K132" i="2"/>
  <c r="I132" i="2"/>
  <c r="K139" i="2"/>
  <c r="I139" i="2"/>
  <c r="I15" i="2"/>
  <c r="D22" i="5" l="1"/>
  <c r="E22" i="5"/>
  <c r="I14" i="2" l="1"/>
  <c r="K12" i="2"/>
  <c r="K11" i="2" s="1"/>
  <c r="I12" i="2"/>
  <c r="I11" i="2" s="1"/>
  <c r="I9" i="2" l="1"/>
  <c r="I7" i="2" s="1"/>
  <c r="H54" i="1" l="1"/>
  <c r="G54" i="1"/>
  <c r="F54" i="1"/>
  <c r="F55" i="1"/>
  <c r="K182" i="2"/>
  <c r="I181" i="2"/>
  <c r="I178" i="2" s="1"/>
  <c r="K162" i="2"/>
  <c r="K161" i="2" s="1"/>
  <c r="K159" i="2" s="1"/>
  <c r="I161" i="2"/>
  <c r="I159" i="2" s="1"/>
  <c r="K157" i="2"/>
  <c r="K156" i="2" s="1"/>
  <c r="K154" i="2" s="1"/>
  <c r="I157" i="2"/>
  <c r="I156" i="2" s="1"/>
  <c r="I154" i="2" s="1"/>
  <c r="K150" i="2"/>
  <c r="I150" i="2"/>
  <c r="K143" i="2"/>
  <c r="K142" i="2" s="1"/>
  <c r="I143" i="2"/>
  <c r="I142" i="2" s="1"/>
  <c r="K138" i="2"/>
  <c r="K136" i="2" s="1"/>
  <c r="I138" i="2"/>
  <c r="I136" i="2" s="1"/>
  <c r="K131" i="2"/>
  <c r="K129" i="2" s="1"/>
  <c r="I131" i="2"/>
  <c r="I129" i="2" s="1"/>
  <c r="K120" i="2"/>
  <c r="K119" i="2" s="1"/>
  <c r="I120" i="2"/>
  <c r="K57" i="2"/>
  <c r="K33" i="2" s="1"/>
  <c r="K31" i="2" s="1"/>
  <c r="I57" i="2"/>
  <c r="I33" i="2" s="1"/>
  <c r="I31" i="2" s="1"/>
  <c r="I23" i="2"/>
  <c r="K27" i="2"/>
  <c r="I27" i="2"/>
  <c r="K23" i="2"/>
  <c r="K110" i="2"/>
  <c r="K109" i="2" s="1"/>
  <c r="K107" i="2" s="1"/>
  <c r="I110" i="2"/>
  <c r="I109" i="2" s="1"/>
  <c r="I107" i="2" s="1"/>
  <c r="K89" i="2"/>
  <c r="I89" i="2"/>
  <c r="K103" i="2"/>
  <c r="K102" i="2" s="1"/>
  <c r="K100" i="2" s="1"/>
  <c r="I103" i="2"/>
  <c r="I102" i="2" s="1"/>
  <c r="I100" i="2" s="1"/>
  <c r="K98" i="2"/>
  <c r="K97" i="2" s="1"/>
  <c r="K95" i="2" s="1"/>
  <c r="I98" i="2"/>
  <c r="I97" i="2" s="1"/>
  <c r="I95" i="2" s="1"/>
  <c r="K82" i="2"/>
  <c r="K81" i="2" s="1"/>
  <c r="K79" i="2" s="1"/>
  <c r="K77" i="2" s="1"/>
  <c r="I82" i="2"/>
  <c r="I81" i="2" s="1"/>
  <c r="I79" i="2" s="1"/>
  <c r="I77" i="2" s="1"/>
  <c r="K73" i="2"/>
  <c r="K72" i="2" s="1"/>
  <c r="K70" i="2" s="1"/>
  <c r="I73" i="2"/>
  <c r="I72" i="2" s="1"/>
  <c r="I70" i="2" s="1"/>
  <c r="K67" i="2"/>
  <c r="K66" i="2" s="1"/>
  <c r="K64" i="2" s="1"/>
  <c r="I67" i="2"/>
  <c r="I66" i="2" s="1"/>
  <c r="I64" i="2" s="1"/>
  <c r="K93" i="2" l="1"/>
  <c r="I62" i="2"/>
  <c r="K62" i="2"/>
  <c r="I93" i="2"/>
  <c r="I87" i="2"/>
  <c r="I85" i="2" s="1"/>
  <c r="I88" i="2"/>
  <c r="K87" i="2"/>
  <c r="K85" i="2" s="1"/>
  <c r="K88" i="2"/>
  <c r="K22" i="2"/>
  <c r="I22" i="2"/>
  <c r="K148" i="2"/>
  <c r="K146" i="2" s="1"/>
  <c r="I148" i="2"/>
  <c r="I146" i="2" s="1"/>
  <c r="I117" i="2"/>
  <c r="I105" i="2" s="1"/>
  <c r="I134" i="2"/>
  <c r="K134" i="2"/>
  <c r="H104" i="1"/>
  <c r="H103" i="1" s="1"/>
  <c r="G104" i="1"/>
  <c r="G103" i="1" s="1"/>
  <c r="H95" i="1"/>
  <c r="G95" i="1"/>
  <c r="H92" i="1"/>
  <c r="G92" i="1"/>
  <c r="H89" i="1"/>
  <c r="H87" i="1"/>
  <c r="G87" i="1"/>
  <c r="H85" i="1"/>
  <c r="G85" i="1"/>
  <c r="H82" i="1"/>
  <c r="G82" i="1"/>
  <c r="H76" i="1"/>
  <c r="G76" i="1"/>
  <c r="H72" i="1"/>
  <c r="G72" i="1"/>
  <c r="H58" i="1"/>
  <c r="H49" i="1"/>
  <c r="H46" i="1"/>
  <c r="H43" i="1"/>
  <c r="H39" i="1"/>
  <c r="H62" i="1"/>
  <c r="G62" i="1"/>
  <c r="G39" i="1"/>
  <c r="G43" i="1"/>
  <c r="G46" i="1"/>
  <c r="G49" i="1"/>
  <c r="G58" i="1"/>
  <c r="G38" i="1" l="1"/>
  <c r="H38" i="1"/>
  <c r="K14" i="2"/>
  <c r="K9" i="2" s="1"/>
  <c r="K7" i="2" s="1"/>
  <c r="K20" i="2"/>
  <c r="I20" i="2"/>
  <c r="I5" i="2" s="1"/>
  <c r="H22" i="1"/>
  <c r="H19" i="1"/>
  <c r="K5" i="2" l="1"/>
  <c r="H71" i="1"/>
  <c r="H98" i="1"/>
  <c r="G98" i="1"/>
  <c r="H91" i="1"/>
  <c r="H65" i="1"/>
  <c r="H61" i="1"/>
  <c r="G19" i="1"/>
  <c r="G15" i="1"/>
  <c r="F15" i="1"/>
  <c r="F104" i="1"/>
  <c r="F103" i="1" s="1"/>
  <c r="G91" i="1"/>
  <c r="G65" i="1"/>
  <c r="G61" i="1"/>
  <c r="G37" i="1" s="1"/>
  <c r="G15" i="2"/>
  <c r="G14" i="2" s="1"/>
  <c r="G98" i="2"/>
  <c r="H37" i="1" l="1"/>
  <c r="H70" i="1"/>
  <c r="C22" i="5"/>
  <c r="F49" i="1"/>
  <c r="G162" i="2"/>
  <c r="G161" i="2" s="1"/>
  <c r="G89" i="2"/>
  <c r="G88" i="2" s="1"/>
  <c r="G87" i="2" s="1"/>
  <c r="G85" i="2" s="1"/>
  <c r="G183" i="2"/>
  <c r="G181" i="2" s="1"/>
  <c r="G178" i="2" s="1"/>
  <c r="G157" i="2"/>
  <c r="G156" i="2" s="1"/>
  <c r="G154" i="2" s="1"/>
  <c r="G151" i="2"/>
  <c r="G150" i="2" s="1"/>
  <c r="G139" i="2"/>
  <c r="G138" i="2" s="1"/>
  <c r="G136" i="2" s="1"/>
  <c r="F65" i="1"/>
  <c r="C39" i="5"/>
  <c r="E8" i="5"/>
  <c r="C8" i="5"/>
  <c r="C6" i="5" s="1"/>
  <c r="E18" i="5"/>
  <c r="E14" i="5"/>
  <c r="D14" i="5"/>
  <c r="C14" i="5"/>
  <c r="G143" i="2"/>
  <c r="G142" i="2" s="1"/>
  <c r="G27" i="2"/>
  <c r="F99" i="1"/>
  <c r="F92" i="1"/>
  <c r="F58" i="1"/>
  <c r="F62" i="1"/>
  <c r="F61" i="1" s="1"/>
  <c r="F22" i="1"/>
  <c r="F87" i="1"/>
  <c r="F85" i="1"/>
  <c r="G73" i="2"/>
  <c r="G72" i="2" s="1"/>
  <c r="G70" i="2" s="1"/>
  <c r="G97" i="2"/>
  <c r="G95" i="2" s="1"/>
  <c r="G103" i="2"/>
  <c r="G102" i="2" s="1"/>
  <c r="G100" i="2" s="1"/>
  <c r="G120" i="2"/>
  <c r="G119" i="2" s="1"/>
  <c r="G131" i="2"/>
  <c r="G129" i="2" s="1"/>
  <c r="G132" i="2"/>
  <c r="F72" i="1"/>
  <c r="F95" i="1"/>
  <c r="E39" i="5"/>
  <c r="D39" i="5"/>
  <c r="D8" i="5"/>
  <c r="D6" i="5" s="1"/>
  <c r="D18" i="5"/>
  <c r="C18" i="5"/>
  <c r="F43" i="1"/>
  <c r="F19" i="1"/>
  <c r="G110" i="2"/>
  <c r="G109" i="2" s="1"/>
  <c r="G107" i="2" s="1"/>
  <c r="G57" i="2"/>
  <c r="F97" i="1"/>
  <c r="F89" i="1"/>
  <c r="F82" i="1"/>
  <c r="F76" i="1"/>
  <c r="F46" i="1"/>
  <c r="F39" i="1"/>
  <c r="G23" i="2"/>
  <c r="G12" i="2"/>
  <c r="G11" i="2" s="1"/>
  <c r="G82" i="2"/>
  <c r="G81" i="2" s="1"/>
  <c r="G79" i="2" s="1"/>
  <c r="G77" i="2" s="1"/>
  <c r="G67" i="2"/>
  <c r="G66" i="2" s="1"/>
  <c r="G64" i="2" s="1"/>
  <c r="G34" i="2"/>
  <c r="G33" i="2" l="1"/>
  <c r="G31" i="2" s="1"/>
  <c r="G22" i="2"/>
  <c r="G20" i="2" s="1"/>
  <c r="F38" i="1"/>
  <c r="F37" i="1" s="1"/>
  <c r="G134" i="2"/>
  <c r="G93" i="2"/>
  <c r="G9" i="2"/>
  <c r="G7" i="2" s="1"/>
  <c r="G148" i="2"/>
  <c r="E12" i="5"/>
  <c r="C12" i="5"/>
  <c r="C34" i="5" s="1"/>
  <c r="D34" i="5"/>
  <c r="F91" i="1"/>
  <c r="G159" i="2"/>
  <c r="G62" i="2"/>
  <c r="G117" i="2"/>
  <c r="G105" i="2" s="1"/>
  <c r="F71" i="1"/>
  <c r="F70" i="1" s="1"/>
  <c r="D12" i="5"/>
  <c r="G146" i="2" l="1"/>
  <c r="G5" i="2" s="1"/>
  <c r="E34" i="5"/>
  <c r="E6" i="5"/>
  <c r="G89" i="1"/>
  <c r="G71" i="1" s="1"/>
  <c r="G70" i="1" s="1"/>
</calcChain>
</file>

<file path=xl/sharedStrings.xml><?xml version="1.0" encoding="utf-8"?>
<sst xmlns="http://schemas.openxmlformats.org/spreadsheetml/2006/main" count="441" uniqueCount="308">
  <si>
    <t>Članak 1.</t>
  </si>
  <si>
    <t xml:space="preserve">A. </t>
  </si>
  <si>
    <t>UKUPNI PRIHODI I PRIMICI</t>
  </si>
  <si>
    <t>Prihodi poslovanja</t>
  </si>
  <si>
    <t>Prihodi od prodaje nefinancijske imovine</t>
  </si>
  <si>
    <t>B.</t>
  </si>
  <si>
    <t>UKUPNI RASHODI I IZDACI</t>
  </si>
  <si>
    <t>Rashodi poslovanja</t>
  </si>
  <si>
    <t>Rashodi za nabavu nefinancijske imovine</t>
  </si>
  <si>
    <t>C.</t>
  </si>
  <si>
    <t xml:space="preserve">RAČUN ZADUŽIVANJA /FINANCIRANJA </t>
  </si>
  <si>
    <t>Izdaci za financ.imovinu i otplate zajmova</t>
  </si>
  <si>
    <t xml:space="preserve">UKUPNO PRIHODI I PRIMICI  </t>
  </si>
  <si>
    <t xml:space="preserve">UKUPNO RASHODI I IZDACI </t>
  </si>
  <si>
    <t>Članak 2.</t>
  </si>
  <si>
    <t>BROJ</t>
  </si>
  <si>
    <t>KONTA</t>
  </si>
  <si>
    <t>VRSTA PRIHODA / RASHODA</t>
  </si>
  <si>
    <t>A. UKUPNO PRIHODI I PRIMICI</t>
  </si>
  <si>
    <t>Prihodi od poreza</t>
  </si>
  <si>
    <t>Porez i prirez na dohodak</t>
  </si>
  <si>
    <t>Porezi na imovinu</t>
  </si>
  <si>
    <t>Porezi na robu i usluge</t>
  </si>
  <si>
    <t>Potpore</t>
  </si>
  <si>
    <t>Pomoći iz proračuna</t>
  </si>
  <si>
    <t>Pomoći iz proračuna od ostl.subje unutar opće drža</t>
  </si>
  <si>
    <t>Prihodi od imovine</t>
  </si>
  <si>
    <t>Prihodi od financijske imovine</t>
  </si>
  <si>
    <t>Prihodi od nefinancijske imovine</t>
  </si>
  <si>
    <t>Prihodi od administrativnih pristojbi i po posebnim propisima</t>
  </si>
  <si>
    <t xml:space="preserve">Administrativne (upravne) pristojbe </t>
  </si>
  <si>
    <t>Prihodi po posebnim propisima</t>
  </si>
  <si>
    <t xml:space="preserve">Ostali  prihodi </t>
  </si>
  <si>
    <t>Prihodi od prodaje neproizvedene imovine</t>
  </si>
  <si>
    <t>Prihodi od prodaje materijalne imovine</t>
  </si>
  <si>
    <t>B. UKUPNO RASHODI I IZDACI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</si>
  <si>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</si>
  <si>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</si>
  <si>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</si>
  <si>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</si>
  <si>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</si>
  <si>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</si>
  <si>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</si>
  <si>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</si>
  <si>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</si>
  <si>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</si>
  <si>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</si>
  <si>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 xml:space="preserve">Kamate na primljene zajmove </t>
  </si>
  <si>
    <t>ostali financ. Rashodi</t>
  </si>
  <si>
    <t>Subvencije</t>
  </si>
  <si>
    <t>Subvencije trgovačkim dr. i poduzetnicima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</si>
  <si>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</si>
  <si>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</si>
  <si>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</si>
  <si>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</si>
  <si>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proizvedene dugotrajne imovine</t>
  </si>
  <si>
    <t>Građevinski objekti</t>
  </si>
  <si>
    <t xml:space="preserve">Postrojenja i oprema  </t>
  </si>
  <si>
    <t>Rashodi za dodatna ulaganja na nefinancijskoj imovini</t>
  </si>
  <si>
    <t>Dodatna ulaganja na građevinskim objektima</t>
  </si>
  <si>
    <t>RAČUN ZADUŽIVANJA/FINANCIRANJA</t>
  </si>
  <si>
    <t>5.</t>
  </si>
  <si>
    <t>izdaci za financijsku imovinu i otplatu zajmova</t>
  </si>
  <si>
    <t>Otplata glavnice kratkor. Kredita</t>
  </si>
  <si>
    <t>C. VIŠAK / MANJAK PRIHODA</t>
  </si>
  <si>
    <t>Vlastiti izvori i ispravak vlastitih izvora</t>
  </si>
  <si>
    <t>Rezultat poslovanja</t>
  </si>
  <si>
    <t>Članak 3.</t>
  </si>
  <si>
    <t xml:space="preserve">  </t>
  </si>
  <si>
    <t xml:space="preserve">OPĆI DIO </t>
  </si>
  <si>
    <t>Proračun sastoji se od:</t>
  </si>
  <si>
    <t xml:space="preserve">podskupine utvrđeni su kako slijedi: </t>
  </si>
  <si>
    <t>raspoređuju se po orgnizacijskoj, programskoj, ekonomskoj klasifikaciji u Posebnom</t>
  </si>
  <si>
    <t>POSEBAN DIO</t>
  </si>
  <si>
    <t>VRSTA RASHODA / IZDATAKA</t>
  </si>
  <si>
    <t/>
  </si>
  <si>
    <t>UKUPNO RASHODI / IZDACI</t>
  </si>
  <si>
    <t>Razdjel</t>
  </si>
  <si>
    <t>JEDINSTVENI UPRAVNI ODJEL</t>
  </si>
  <si>
    <t>Glava</t>
  </si>
  <si>
    <t>PREDSTAVNIČKO TIJELO</t>
  </si>
  <si>
    <t>Program</t>
  </si>
  <si>
    <t>A01 100</t>
  </si>
  <si>
    <t>JAVNA UPRAVA I ADMINISTRACIJA</t>
  </si>
  <si>
    <t>Aktivnost</t>
  </si>
  <si>
    <t>A100003</t>
  </si>
  <si>
    <t>Rashodi za rad predstavničkih tijela</t>
  </si>
  <si>
    <t>Izvor</t>
  </si>
  <si>
    <t>OPĆI PRIHODI I PRIMICI</t>
  </si>
  <si>
    <t>Naknade za rad predstavničkih tijela i izvršnih tijela(povjerenstva i sl)</t>
  </si>
  <si>
    <t xml:space="preserve">Reprezentacija </t>
  </si>
  <si>
    <t>IZVRŠNO TIJELO I ADMINISTRACIJA</t>
  </si>
  <si>
    <t>A100001</t>
  </si>
  <si>
    <t>Rashodi za zaposlene u administraciji</t>
  </si>
  <si>
    <t>Plaće za redovan rad</t>
  </si>
  <si>
    <t xml:space="preserve">Doprinosi na plaće </t>
  </si>
  <si>
    <t>Naknade za prijevoz</t>
  </si>
  <si>
    <t>A10 100</t>
  </si>
  <si>
    <t>A100002</t>
  </si>
  <si>
    <t>Zajednički mat.rashodi uprave i administracije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</si>
  <si>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</si>
  <si>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</si>
  <si>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</si>
  <si>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</si>
  <si>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</si>
  <si>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</si>
  <si>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</si>
  <si>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</si>
  <si>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</si>
  <si>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</si>
  <si>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Odvjetničke usluge</t>
  </si>
  <si>
    <t>Geodetsko-katastarske usluge</t>
  </si>
  <si>
    <t xml:space="preserve">Intelektualne i osobe usluge </t>
  </si>
  <si>
    <t>Računalne usluge</t>
  </si>
  <si>
    <t>Ostale usluge (registracije,tiskarske, uvezivanje)</t>
  </si>
  <si>
    <t>Premije osiguranja (prijevoz.sredstava, zaposlenika i sl.</t>
  </si>
  <si>
    <t>Reprezentacija</t>
  </si>
  <si>
    <t>Kamate na primljene zajmove</t>
  </si>
  <si>
    <t>Bankarske usluge i usluge platnog prometa</t>
  </si>
  <si>
    <t>KOMUNALNE DJELATNOSTI</t>
  </si>
  <si>
    <t>A10 101</t>
  </si>
  <si>
    <t>Održavanje komunalne infrastrukture</t>
  </si>
  <si>
    <t>A100004</t>
  </si>
  <si>
    <t>Javna rasvjeta</t>
  </si>
  <si>
    <t>PRIHODI ZA POSEBNE NAMJENE</t>
  </si>
  <si>
    <t>Energija za javnu rasvjetu</t>
  </si>
  <si>
    <t>Usluge tekućeg održavanja javne rasvjete</t>
  </si>
  <si>
    <t>A100005</t>
  </si>
  <si>
    <t>Deratizacija i dezinsekcija</t>
  </si>
  <si>
    <t xml:space="preserve">Čišćenje snijega </t>
  </si>
  <si>
    <t>SOCIJALNA SKRB</t>
  </si>
  <si>
    <t xml:space="preserve">A10 102 </t>
  </si>
  <si>
    <t>NAKNADE GRAĐANIMA I KUĆANSTVIMA U NOVCU</t>
  </si>
  <si>
    <t>A100006</t>
  </si>
  <si>
    <t>POMOĆI IZ PRORAČUNA</t>
  </si>
  <si>
    <t>Tekuće pomoći</t>
  </si>
  <si>
    <t>Ostale naknade kućanstvima</t>
  </si>
  <si>
    <t>Pomoć za ogrijev</t>
  </si>
  <si>
    <t>ŠKOLSTVO</t>
  </si>
  <si>
    <t>A100007</t>
  </si>
  <si>
    <t>Sufinanciranje cijene prijevoza</t>
  </si>
  <si>
    <t xml:space="preserve">Pomoć učenicima i studentima </t>
  </si>
  <si>
    <t xml:space="preserve">SUBVENCIJE </t>
  </si>
  <si>
    <t>A10103</t>
  </si>
  <si>
    <t>SUBVENCIJE</t>
  </si>
  <si>
    <t>A100008</t>
  </si>
  <si>
    <t xml:space="preserve">SUBVENCIJE KOMUNALNOM DRUŠTVU </t>
  </si>
  <si>
    <t>A100009</t>
  </si>
  <si>
    <t>SUBVENCIJE ZA RAZVOJ PODUZETNIŠTVA</t>
  </si>
  <si>
    <t>Subvencija za razvoj poduzetništva</t>
  </si>
  <si>
    <t>TEKUĆE DONACIJE</t>
  </si>
  <si>
    <t>A10  104</t>
  </si>
  <si>
    <t>SPORTSKA DRUŠTVA</t>
  </si>
  <si>
    <t>A1000010</t>
  </si>
  <si>
    <t>Manifestacije i sportska zbivanja</t>
  </si>
  <si>
    <t xml:space="preserve">Donacija HPD Sinjal 1831 </t>
  </si>
  <si>
    <t>Donacija Boćarski klub Kijevo</t>
  </si>
  <si>
    <t>Donacija Lovačka udruga Kijevo</t>
  </si>
  <si>
    <t>Donacija Pčelarska udruga "Vrisak"</t>
  </si>
  <si>
    <t xml:space="preserve">Donacije ostalim sportskim društvima </t>
  </si>
  <si>
    <t>A10 105</t>
  </si>
  <si>
    <t>NEPROFITNE OGRANIZACIJE</t>
  </si>
  <si>
    <t>A1000011</t>
  </si>
  <si>
    <t>Tekuće donacije neprofitnim organizacijama</t>
  </si>
  <si>
    <t>materijalni rashodi</t>
  </si>
  <si>
    <t>Donacija Župi Sv, Mihovila</t>
  </si>
  <si>
    <t>Donacija GD Crvenog križa Knin</t>
  </si>
  <si>
    <t>Donacija Savjet mladih Kijeva</t>
  </si>
  <si>
    <t>Donacija Osnovna škola Kijevo</t>
  </si>
  <si>
    <t>Donacija KUD kijevo</t>
  </si>
  <si>
    <t>Donacija Udruga branitelja</t>
  </si>
  <si>
    <t xml:space="preserve">Ostale tekuće donacije </t>
  </si>
  <si>
    <t>A1000012</t>
  </si>
  <si>
    <t xml:space="preserve">Tekuće donacije političkim strankama </t>
  </si>
  <si>
    <t>Financiranje političkih stranaka</t>
  </si>
  <si>
    <t xml:space="preserve">ZAŠTITA I SPAŠAVANJE </t>
  </si>
  <si>
    <t>A10 106</t>
  </si>
  <si>
    <t>Protupožarna i civilna zaštita</t>
  </si>
  <si>
    <t>A1000013</t>
  </si>
  <si>
    <t>Rashodi za protupožarnu i civilnu zaštitu</t>
  </si>
  <si>
    <t>Tekuće pomoći za DVD Kijevo</t>
  </si>
  <si>
    <t>rashodi poslovanja</t>
  </si>
  <si>
    <t>Tekuća pomoć za gorsku službu spašavanja</t>
  </si>
  <si>
    <t>Tekuće pomoći za civilnu zaštitu</t>
  </si>
  <si>
    <t>K1009</t>
  </si>
  <si>
    <t>KAPITALNA ULAGANJA</t>
  </si>
  <si>
    <t>K10 107</t>
  </si>
  <si>
    <t>GRADNJA I NABAVA DUGOTRAJNE IMOVINE</t>
  </si>
  <si>
    <t>K10001</t>
  </si>
  <si>
    <t xml:space="preserve">Proizvedena dugotrajna imovina- građevinski objekt </t>
  </si>
  <si>
    <t>Planinarski dom</t>
  </si>
  <si>
    <t>K10002</t>
  </si>
  <si>
    <t xml:space="preserve">Postrojenja i oprema </t>
  </si>
  <si>
    <t>K10003</t>
  </si>
  <si>
    <t>Dodatna ulaganja na nefinacijskoj imovini</t>
  </si>
  <si>
    <t>Sanacija Doma kulture</t>
  </si>
  <si>
    <t>Modernizacija lokalnih prometnice</t>
  </si>
  <si>
    <t>Sanacija etno zbirka (stara škole)</t>
  </si>
  <si>
    <t>Dodatno ulaganje u Boćalište</t>
  </si>
  <si>
    <t>Uređenje javnih površina u općini Kijevo</t>
  </si>
  <si>
    <t>Sanacija Tvrđave Glavaš</t>
  </si>
  <si>
    <t>Modernizacija javne rasvjete</t>
  </si>
  <si>
    <t>Turistička signalizacija</t>
  </si>
  <si>
    <t>Sanacija bunara u Kijevu</t>
  </si>
  <si>
    <t>A1010</t>
  </si>
  <si>
    <t>FINANCIJSKA IMOVINA</t>
  </si>
  <si>
    <t>A10107</t>
  </si>
  <si>
    <t>IZDACI ZA FINANC.IMOVINU I OTPLATU ZAJMOVA</t>
  </si>
  <si>
    <t>A1000014</t>
  </si>
  <si>
    <t>Izdaci za otplatu glavnice primljenih kredtia i zajmova</t>
  </si>
  <si>
    <t>Izdaci za financijski imovinu i otplate zajmova</t>
  </si>
  <si>
    <t>Otplata glavnice primljenih zajmova - kratkoročnih</t>
  </si>
  <si>
    <t>OPĆINA KIJEVO</t>
  </si>
  <si>
    <t>OPĆINSKO VIJEĆE</t>
  </si>
  <si>
    <t>Ostali prihodi</t>
  </si>
  <si>
    <t>INVESTICIJE</t>
  </si>
  <si>
    <t>Program: Izgradnja objekata od posebnog interesa za Općinu Kijevo</t>
  </si>
  <si>
    <t>DODATNA ULAGANJA</t>
  </si>
  <si>
    <t>Program: javne potrebe u sportu</t>
  </si>
  <si>
    <t>Boćalište</t>
  </si>
  <si>
    <t>Program: Javne potrebe u kulturi</t>
  </si>
  <si>
    <t>Dom kulture</t>
  </si>
  <si>
    <t>Stara školska zgrada (etno zbirka)</t>
  </si>
  <si>
    <t>Utvrda Glavaš</t>
  </si>
  <si>
    <t>Groblje</t>
  </si>
  <si>
    <t>Lokalne prometnice</t>
  </si>
  <si>
    <t>Javne površine</t>
  </si>
  <si>
    <t>Održavanje bunara</t>
  </si>
  <si>
    <t xml:space="preserve">                UKUPNO PROGRAM</t>
  </si>
  <si>
    <t>Izvori financiranja za financiranje razvojnih programa</t>
  </si>
  <si>
    <t>Sredstva Proračuna</t>
  </si>
  <si>
    <t>Ukupno</t>
  </si>
  <si>
    <t>OPĆINE KIJEVO</t>
  </si>
  <si>
    <t>PREDSJEDNIK:</t>
  </si>
  <si>
    <t>Ostali nespom.financ.rashodi</t>
  </si>
  <si>
    <t xml:space="preserve">Prihodi i rashodi, primici i izdaci, te višak/manjak prihoda po ekonomskoj klasifikaciji na razini </t>
  </si>
  <si>
    <t>Program:Izgradnja objekata i uređaja komun.infrastr.</t>
  </si>
  <si>
    <t xml:space="preserve">Stipendije učenicima i studentima </t>
  </si>
  <si>
    <t xml:space="preserve">PROGRAM </t>
  </si>
  <si>
    <t>Zakupnine i najamnine</t>
  </si>
  <si>
    <t>Zatezne kamate</t>
  </si>
  <si>
    <t xml:space="preserve">Uređenje novog groblja </t>
  </si>
  <si>
    <t>godine                                              Predsjednik:</t>
  </si>
  <si>
    <t xml:space="preserve">Primici od zaduživanja </t>
  </si>
  <si>
    <t>Primljeni krat.kred. od kred.instituc.</t>
  </si>
  <si>
    <t>Primici od zaduživanja</t>
  </si>
  <si>
    <t xml:space="preserve">UKUPNO RAČUN ZADUŽIVANJA </t>
  </si>
  <si>
    <t>Komunalne naknade</t>
  </si>
  <si>
    <t xml:space="preserve">Komunalni doprinosi </t>
  </si>
  <si>
    <t>Članarin, pristojbe, rashodi protokola</t>
  </si>
  <si>
    <t>Uređenje šetnice "Munić"</t>
  </si>
  <si>
    <t>Uređenje školskog igrališta</t>
  </si>
  <si>
    <t>Sanacija stare škole Validžići</t>
  </si>
  <si>
    <t>Sanacija divljih odlagališta</t>
  </si>
  <si>
    <t>Vidikovac Sv. Mihovila</t>
  </si>
  <si>
    <t>Donacija Udruga Kolarica</t>
  </si>
  <si>
    <t>Školsko igralište</t>
  </si>
  <si>
    <t>Sanacija škole Validžići</t>
  </si>
  <si>
    <t>Sanacija odlagališta</t>
  </si>
  <si>
    <t>Uređenje šetnice Munić</t>
  </si>
  <si>
    <t>Vidikovac sv.Mihovil</t>
  </si>
  <si>
    <t xml:space="preserve">Na temelju članka 6. i 39. Zakona o proračunu (Narodne novine br. 87/08,136/12 i 15/15 ) i  </t>
  </si>
  <si>
    <t>članka 30. Statuta općine Kijevo (Službeno glasilo općine Kijevo br.15/18 i 18/18 )</t>
  </si>
  <si>
    <t>Plan</t>
  </si>
  <si>
    <t>PLAN</t>
  </si>
  <si>
    <t>OBILJEŽAVANJE DANA OPĆINE</t>
  </si>
  <si>
    <t xml:space="preserve">Zaštitna odjeća i obuća  </t>
  </si>
  <si>
    <t>Manjak/Višak prihoda</t>
  </si>
  <si>
    <t>VIŠAK/MANJAK</t>
  </si>
  <si>
    <t>Kapitalne pomoći iz državnog proračuna</t>
  </si>
  <si>
    <t>Povećanje/</t>
  </si>
  <si>
    <t>smanjenje (+/-)</t>
  </si>
  <si>
    <t>Izmjene i dopune</t>
  </si>
  <si>
    <t>IZMJENE I DOPUNE</t>
  </si>
  <si>
    <t>Smanjenje  (+/-)</t>
  </si>
  <si>
    <t xml:space="preserve">Izmjene  i dopune </t>
  </si>
  <si>
    <t>Smanjenje (+/-)</t>
  </si>
  <si>
    <t>Ove Izmjene i dopune Proračuna stupaju na snagu  prvog  dana od dana objave  u</t>
  </si>
  <si>
    <t>Službenom glasilu općine Kijevo.</t>
  </si>
  <si>
    <t xml:space="preserve">IZMJENE I DOPUNE </t>
  </si>
  <si>
    <t>Povećanje/smanjene +/-</t>
  </si>
  <si>
    <t>PRORAČUNA OPĆINE KIJEVO ZA 2021. GODINU</t>
  </si>
  <si>
    <t>Proračun općine Kijevo za 2021. godinu i Projekcija proračuna 2022-2023. ( u daljnjem tekstu:</t>
  </si>
  <si>
    <t>2021.</t>
  </si>
  <si>
    <t>Održavanje cesta i dr. javnh površina i groblja</t>
  </si>
  <si>
    <t xml:space="preserve">Stipe Maloča v.r  </t>
  </si>
  <si>
    <t>Prihodi od prodaje proizvoda i pruženih usluga i prihodi od donacija</t>
  </si>
  <si>
    <t xml:space="preserve">Prihodi od prodaje proizvoda i pruženih usluga </t>
  </si>
  <si>
    <t>Prihodi od prodaje grobnica</t>
  </si>
  <si>
    <t xml:space="preserve">Rashodi poslovanja i rashodi za nabavku nefinancijske imovine u Proračunu za 2021. godinu </t>
  </si>
  <si>
    <t xml:space="preserve">dijelu Proračuna za 2021. godinu. </t>
  </si>
  <si>
    <t>Nakn. Čl. Povjerenstava - Lokalni izbori</t>
  </si>
  <si>
    <t>Sportski i rekr. Teren</t>
  </si>
  <si>
    <t>Materijalni rashod</t>
  </si>
  <si>
    <t xml:space="preserve">PLANA RAZVOJNIH PROJEKATA OPĆINE KIJEVO 2021. GODINE </t>
  </si>
  <si>
    <t>Kapita pomoći od ostalih izv.pr,korisnika</t>
  </si>
  <si>
    <t>Stipe Maloča v.r.</t>
  </si>
  <si>
    <t>Izmjene i dopune 2021.</t>
  </si>
  <si>
    <t>PLAN 2021.</t>
  </si>
  <si>
    <t>Otplata glavnice primljenih zajmova od drugih razina vlasti</t>
  </si>
  <si>
    <t>Primljeni zajmove od drug. Raz.vlasti</t>
  </si>
  <si>
    <t>Otplata glavnice pri,lj.zajmova od r. Raz. vlasti</t>
  </si>
  <si>
    <t>Klasa:400-06/21-01/04</t>
  </si>
  <si>
    <t>Ur.broj:2182/15-01-21-22</t>
  </si>
  <si>
    <t xml:space="preserve">Kijevo,23.12.2021.  </t>
  </si>
  <si>
    <t>Urbroj:2182/15-01-21-21</t>
  </si>
  <si>
    <t>Kijevo, 2312.2021.godine</t>
  </si>
  <si>
    <t>Općinsko vijeće Općine Kijevo na svojoj 04.sjednici održanoj dana 23.12.2021.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</si>
</sst>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color theme="0"/>
      <name val="Arial"/>
      <family val="2"/>
      <charset val="238"/>
    </font>
    <font>
      <b/>
      <sz val="15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9"/>
      <color rgb="FF00B0F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4" fillId="0" borderId="0" xfId="1" applyFont="1"/>
    <xf numFmtId="0" fontId="4" fillId="0" borderId="0" xfId="1" quotePrefix="1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4" fontId="4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3" fillId="0" borderId="0" xfId="1" applyFont="1" applyAlignment="1">
      <alignment horizontal="left" wrapText="1"/>
    </xf>
    <xf numFmtId="0" fontId="1" fillId="0" borderId="0" xfId="1" applyAlignment="1"/>
    <xf numFmtId="0" fontId="4" fillId="0" borderId="0" xfId="1" applyFont="1" applyAlignment="1">
      <alignment horizontal="right"/>
    </xf>
    <xf numFmtId="0" fontId="4" fillId="5" borderId="0" xfId="1" applyFont="1" applyFill="1" applyAlignment="1">
      <alignment horizontal="left" wrapText="1"/>
    </xf>
    <xf numFmtId="0" fontId="4" fillId="5" borderId="0" xfId="1" applyFont="1" applyFill="1" applyAlignment="1">
      <alignment wrapText="1"/>
    </xf>
    <xf numFmtId="4" fontId="4" fillId="5" borderId="0" xfId="1" applyNumberFormat="1" applyFont="1" applyFill="1" applyAlignment="1">
      <alignment wrapText="1"/>
    </xf>
    <xf numFmtId="0" fontId="4" fillId="6" borderId="0" xfId="1" applyFont="1" applyFill="1" applyAlignment="1">
      <alignment horizontal="left" wrapText="1"/>
    </xf>
    <xf numFmtId="0" fontId="4" fillId="6" borderId="0" xfId="1" applyFont="1" applyFill="1" applyAlignment="1">
      <alignment wrapText="1"/>
    </xf>
    <xf numFmtId="4" fontId="3" fillId="6" borderId="0" xfId="1" applyNumberFormat="1" applyFont="1" applyFill="1" applyAlignment="1">
      <alignment wrapText="1"/>
    </xf>
    <xf numFmtId="4" fontId="4" fillId="6" borderId="0" xfId="1" applyNumberFormat="1" applyFont="1" applyFill="1" applyAlignment="1">
      <alignment wrapText="1"/>
    </xf>
    <xf numFmtId="4" fontId="3" fillId="0" borderId="0" xfId="1" applyNumberFormat="1" applyFont="1" applyAlignment="1">
      <alignment horizontal="center" wrapText="1"/>
    </xf>
    <xf numFmtId="0" fontId="3" fillId="7" borderId="0" xfId="1" applyFont="1" applyFill="1" applyAlignment="1"/>
    <xf numFmtId="0" fontId="3" fillId="6" borderId="0" xfId="1" applyFont="1" applyFill="1" applyAlignment="1">
      <alignment horizontal="left" wrapText="1"/>
    </xf>
    <xf numFmtId="0" fontId="3" fillId="6" borderId="0" xfId="1" applyFont="1" applyFill="1" applyAlignment="1">
      <alignment wrapText="1"/>
    </xf>
    <xf numFmtId="0" fontId="3" fillId="8" borderId="0" xfId="1" applyFont="1" applyFill="1" applyAlignment="1">
      <alignment horizontal="left" wrapText="1"/>
    </xf>
    <xf numFmtId="4" fontId="3" fillId="8" borderId="0" xfId="1" applyNumberFormat="1" applyFont="1" applyFill="1" applyAlignment="1">
      <alignment wrapText="1"/>
    </xf>
    <xf numFmtId="0" fontId="9" fillId="8" borderId="0" xfId="1" applyFont="1" applyFill="1" applyAlignment="1">
      <alignment wrapText="1"/>
    </xf>
    <xf numFmtId="4" fontId="3" fillId="6" borderId="0" xfId="1" applyNumberFormat="1" applyFont="1" applyFill="1" applyAlignment="1">
      <alignment horizontal="center" wrapText="1"/>
    </xf>
    <xf numFmtId="0" fontId="4" fillId="6" borderId="0" xfId="1" applyFont="1" applyFill="1" applyAlignment="1"/>
    <xf numFmtId="0" fontId="0" fillId="0" borderId="0" xfId="0"/>
    <xf numFmtId="0" fontId="0" fillId="0" borderId="0" xfId="0" applyAlignment="1">
      <alignment vertical="top"/>
    </xf>
    <xf numFmtId="0" fontId="10" fillId="0" borderId="0" xfId="0" applyFont="1"/>
    <xf numFmtId="0" fontId="11" fillId="2" borderId="0" xfId="0" applyFont="1" applyFill="1"/>
    <xf numFmtId="0" fontId="12" fillId="3" borderId="0" xfId="0" applyFont="1" applyFill="1" applyAlignment="1">
      <alignment wrapText="1"/>
    </xf>
    <xf numFmtId="0" fontId="12" fillId="3" borderId="0" xfId="0" quotePrefix="1" applyFont="1" applyFill="1" applyAlignment="1">
      <alignment wrapText="1"/>
    </xf>
    <xf numFmtId="4" fontId="12" fillId="3" borderId="0" xfId="0" applyNumberFormat="1" applyFont="1" applyFill="1"/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right" wrapText="1"/>
    </xf>
    <xf numFmtId="4" fontId="12" fillId="4" borderId="0" xfId="0" applyNumberFormat="1" applyFont="1" applyFill="1"/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horizontal="left" wrapText="1"/>
    </xf>
    <xf numFmtId="4" fontId="11" fillId="6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4" fontId="13" fillId="0" borderId="0" xfId="0" applyNumberFormat="1" applyFont="1" applyAlignment="1">
      <alignment wrapText="1"/>
    </xf>
    <xf numFmtId="0" fontId="11" fillId="6" borderId="0" xfId="0" applyFont="1" applyFill="1" applyAlignment="1">
      <alignment horizontal="right" wrapText="1"/>
    </xf>
    <xf numFmtId="4" fontId="11" fillId="6" borderId="0" xfId="0" applyNumberFormat="1" applyFont="1" applyFill="1"/>
    <xf numFmtId="0" fontId="14" fillId="8" borderId="0" xfId="0" applyFont="1" applyFill="1" applyAlignment="1">
      <alignment wrapText="1"/>
    </xf>
    <xf numFmtId="0" fontId="14" fillId="8" borderId="0" xfId="0" applyFont="1" applyFill="1" applyAlignment="1">
      <alignment horizontal="right" wrapText="1"/>
    </xf>
    <xf numFmtId="4" fontId="15" fillId="8" borderId="0" xfId="0" applyNumberFormat="1" applyFont="1" applyFill="1" applyAlignment="1">
      <alignment wrapText="1"/>
    </xf>
    <xf numFmtId="4" fontId="14" fillId="8" borderId="0" xfId="0" applyNumberFormat="1" applyFont="1" applyFill="1" applyAlignment="1">
      <alignment wrapText="1"/>
    </xf>
    <xf numFmtId="4" fontId="11" fillId="8" borderId="0" xfId="0" applyNumberFormat="1" applyFont="1" applyFill="1" applyAlignment="1">
      <alignment wrapText="1"/>
    </xf>
    <xf numFmtId="0" fontId="13" fillId="6" borderId="0" xfId="0" applyFont="1" applyFill="1" applyAlignment="1">
      <alignment wrapText="1"/>
    </xf>
    <xf numFmtId="4" fontId="13" fillId="6" borderId="0" xfId="0" applyNumberFormat="1" applyFont="1" applyFill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4" fontId="1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/>
    <xf numFmtId="0" fontId="4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0" fillId="0" borderId="0" xfId="0" applyAlignment="1">
      <alignment horizontal="right"/>
    </xf>
    <xf numFmtId="0" fontId="17" fillId="0" borderId="0" xfId="0" applyFont="1"/>
    <xf numFmtId="4" fontId="0" fillId="0" borderId="0" xfId="0" applyNumberFormat="1"/>
    <xf numFmtId="0" fontId="2" fillId="0" borderId="0" xfId="0" applyFont="1"/>
    <xf numFmtId="0" fontId="0" fillId="0" borderId="0" xfId="0"/>
    <xf numFmtId="0" fontId="18" fillId="0" borderId="0" xfId="0" applyFont="1"/>
    <xf numFmtId="0" fontId="17" fillId="10" borderId="3" xfId="0" applyFont="1" applyFill="1" applyBorder="1" applyAlignment="1">
      <alignment vertical="top" wrapText="1"/>
    </xf>
    <xf numFmtId="0" fontId="17" fillId="10" borderId="4" xfId="0" applyFont="1" applyFill="1" applyBorder="1" applyAlignment="1">
      <alignment vertical="top" wrapText="1"/>
    </xf>
    <xf numFmtId="4" fontId="17" fillId="10" borderId="4" xfId="0" applyNumberFormat="1" applyFont="1" applyFill="1" applyBorder="1" applyAlignment="1">
      <alignment horizontal="right" vertical="top" wrapText="1"/>
    </xf>
    <xf numFmtId="4" fontId="19" fillId="6" borderId="4" xfId="0" applyNumberFormat="1" applyFont="1" applyFill="1" applyBorder="1" applyAlignment="1">
      <alignment vertical="top" wrapText="1"/>
    </xf>
    <xf numFmtId="4" fontId="18" fillId="6" borderId="4" xfId="0" applyNumberFormat="1" applyFont="1" applyFill="1" applyBorder="1" applyAlignment="1">
      <alignment vertical="top" wrapText="1"/>
    </xf>
    <xf numFmtId="4" fontId="19" fillId="0" borderId="4" xfId="0" applyNumberFormat="1" applyFont="1" applyBorder="1" applyAlignment="1">
      <alignment horizontal="right" vertical="top" wrapText="1"/>
    </xf>
    <xf numFmtId="0" fontId="17" fillId="11" borderId="3" xfId="0" applyFont="1" applyFill="1" applyBorder="1" applyAlignment="1">
      <alignment vertical="top" wrapText="1"/>
    </xf>
    <xf numFmtId="0" fontId="17" fillId="11" borderId="4" xfId="0" applyFont="1" applyFill="1" applyBorder="1" applyAlignment="1">
      <alignment vertical="top" wrapText="1"/>
    </xf>
    <xf numFmtId="4" fontId="17" fillId="11" borderId="4" xfId="0" applyNumberFormat="1" applyFont="1" applyFill="1" applyBorder="1" applyAlignment="1">
      <alignment horizontal="right" vertical="top" wrapText="1"/>
    </xf>
    <xf numFmtId="4" fontId="17" fillId="11" borderId="4" xfId="0" applyNumberFormat="1" applyFont="1" applyFill="1" applyBorder="1" applyAlignment="1">
      <alignment vertical="top" wrapText="1"/>
    </xf>
    <xf numFmtId="4" fontId="18" fillId="6" borderId="4" xfId="0" applyNumberFormat="1" applyFont="1" applyFill="1" applyBorder="1" applyAlignment="1">
      <alignment horizontal="right" vertical="top" wrapText="1"/>
    </xf>
    <xf numFmtId="4" fontId="21" fillId="6" borderId="4" xfId="0" applyNumberFormat="1" applyFont="1" applyFill="1" applyBorder="1" applyAlignment="1">
      <alignment horizontal="right" vertical="top" wrapText="1"/>
    </xf>
    <xf numFmtId="4" fontId="19" fillId="7" borderId="4" xfId="0" applyNumberFormat="1" applyFont="1" applyFill="1" applyBorder="1" applyAlignment="1">
      <alignment horizontal="right" vertical="top" wrapText="1"/>
    </xf>
    <xf numFmtId="0" fontId="19" fillId="7" borderId="4" xfId="0" applyFont="1" applyFill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4" fontId="18" fillId="12" borderId="4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11" fillId="0" borderId="0" xfId="0" applyFont="1"/>
    <xf numFmtId="0" fontId="26" fillId="0" borderId="0" xfId="0" applyFont="1"/>
    <xf numFmtId="0" fontId="25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/>
    <xf numFmtId="0" fontId="0" fillId="0" borderId="0" xfId="0"/>
    <xf numFmtId="4" fontId="19" fillId="0" borderId="9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22" fillId="0" borderId="0" xfId="0" applyFont="1"/>
    <xf numFmtId="0" fontId="0" fillId="0" borderId="0" xfId="0"/>
    <xf numFmtId="4" fontId="19" fillId="0" borderId="2" xfId="0" applyNumberFormat="1" applyFont="1" applyBorder="1" applyAlignment="1">
      <alignment horizontal="right" vertical="top" wrapText="1"/>
    </xf>
    <xf numFmtId="4" fontId="19" fillId="0" borderId="14" xfId="0" applyNumberFormat="1" applyFont="1" applyBorder="1" applyAlignment="1">
      <alignment horizontal="right" vertical="top" wrapText="1"/>
    </xf>
    <xf numFmtId="4" fontId="19" fillId="0" borderId="15" xfId="0" applyNumberFormat="1" applyFont="1" applyBorder="1" applyAlignment="1">
      <alignment horizontal="right" vertical="top" wrapText="1"/>
    </xf>
    <xf numFmtId="0" fontId="4" fillId="0" borderId="0" xfId="1" applyFont="1" applyAlignment="1">
      <alignment horizontal="left" wrapText="1"/>
    </xf>
    <xf numFmtId="0" fontId="0" fillId="0" borderId="0" xfId="0"/>
    <xf numFmtId="4" fontId="19" fillId="0" borderId="13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6" borderId="0" xfId="0" applyFill="1"/>
    <xf numFmtId="0" fontId="0" fillId="14" borderId="0" xfId="0" applyFill="1"/>
    <xf numFmtId="0" fontId="0" fillId="13" borderId="0" xfId="0" applyFill="1"/>
    <xf numFmtId="0" fontId="12" fillId="8" borderId="0" xfId="0" applyFont="1" applyFill="1" applyAlignment="1">
      <alignment wrapText="1"/>
    </xf>
    <xf numFmtId="0" fontId="12" fillId="8" borderId="0" xfId="0" quotePrefix="1" applyFont="1" applyFill="1" applyAlignment="1">
      <alignment horizontal="right" wrapText="1"/>
    </xf>
    <xf numFmtId="4" fontId="12" fillId="8" borderId="0" xfId="0" applyNumberFormat="1" applyFont="1" applyFill="1"/>
    <xf numFmtId="0" fontId="0" fillId="8" borderId="0" xfId="0" applyFill="1"/>
    <xf numFmtId="0" fontId="12" fillId="10" borderId="0" xfId="0" applyFont="1" applyFill="1" applyAlignment="1">
      <alignment wrapText="1"/>
    </xf>
    <xf numFmtId="4" fontId="12" fillId="10" borderId="0" xfId="0" applyNumberFormat="1" applyFont="1" applyFill="1"/>
    <xf numFmtId="0" fontId="0" fillId="10" borderId="0" xfId="0" applyFill="1"/>
    <xf numFmtId="0" fontId="12" fillId="10" borderId="0" xfId="0" applyFont="1" applyFill="1" applyAlignment="1">
      <alignment horizontal="right" wrapText="1"/>
    </xf>
    <xf numFmtId="0" fontId="28" fillId="10" borderId="0" xfId="0" applyFont="1" applyFill="1"/>
    <xf numFmtId="0" fontId="4" fillId="15" borderId="0" xfId="0" applyFont="1" applyFill="1" applyAlignment="1">
      <alignment wrapText="1"/>
    </xf>
    <xf numFmtId="0" fontId="11" fillId="15" borderId="0" xfId="0" applyFont="1" applyFill="1" applyAlignment="1">
      <alignment horizontal="right" wrapText="1"/>
    </xf>
    <xf numFmtId="0" fontId="11" fillId="15" borderId="0" xfId="0" applyFont="1" applyFill="1" applyAlignment="1">
      <alignment wrapText="1"/>
    </xf>
    <xf numFmtId="4" fontId="11" fillId="15" borderId="0" xfId="0" applyNumberFormat="1" applyFont="1" applyFill="1"/>
    <xf numFmtId="0" fontId="0" fillId="15" borderId="0" xfId="0" applyFill="1"/>
    <xf numFmtId="0" fontId="16" fillId="15" borderId="0" xfId="0" applyFont="1" applyFill="1" applyAlignment="1">
      <alignment wrapText="1"/>
    </xf>
    <xf numFmtId="0" fontId="11" fillId="10" borderId="0" xfId="0" applyFont="1" applyFill="1" applyAlignment="1">
      <alignment horizontal="right" wrapText="1"/>
    </xf>
    <xf numFmtId="0" fontId="11" fillId="10" borderId="0" xfId="0" applyFont="1" applyFill="1" applyAlignment="1">
      <alignment wrapText="1"/>
    </xf>
    <xf numFmtId="4" fontId="11" fillId="10" borderId="0" xfId="0" applyNumberFormat="1" applyFont="1" applyFill="1"/>
    <xf numFmtId="4" fontId="13" fillId="15" borderId="0" xfId="0" applyNumberFormat="1" applyFont="1" applyFill="1" applyAlignment="1">
      <alignment wrapText="1"/>
    </xf>
    <xf numFmtId="4" fontId="11" fillId="15" borderId="0" xfId="0" applyNumberFormat="1" applyFont="1" applyFill="1" applyAlignment="1">
      <alignment wrapText="1"/>
    </xf>
    <xf numFmtId="0" fontId="29" fillId="15" borderId="0" xfId="0" applyFont="1" applyFill="1"/>
    <xf numFmtId="4" fontId="30" fillId="15" borderId="0" xfId="0" applyNumberFormat="1" applyFont="1" applyFill="1"/>
    <xf numFmtId="4" fontId="33" fillId="8" borderId="0" xfId="0" applyNumberFormat="1" applyFont="1" applyFill="1"/>
    <xf numFmtId="0" fontId="34" fillId="8" borderId="0" xfId="0" applyFont="1" applyFill="1"/>
    <xf numFmtId="4" fontId="31" fillId="8" borderId="0" xfId="0" applyNumberFormat="1" applyFont="1" applyFill="1"/>
    <xf numFmtId="0" fontId="32" fillId="8" borderId="0" xfId="0" applyFont="1" applyFill="1"/>
    <xf numFmtId="0" fontId="14" fillId="8" borderId="0" xfId="0" quotePrefix="1" applyFont="1" applyFill="1" applyAlignment="1">
      <alignment horizontal="right" wrapText="1"/>
    </xf>
    <xf numFmtId="4" fontId="4" fillId="15" borderId="0" xfId="0" applyNumberFormat="1" applyFont="1" applyFill="1"/>
    <xf numFmtId="4" fontId="16" fillId="15" borderId="0" xfId="0" applyNumberFormat="1" applyFont="1" applyFill="1"/>
    <xf numFmtId="4" fontId="11" fillId="15" borderId="0" xfId="0" applyNumberFormat="1" applyFont="1" applyFill="1" applyAlignment="1">
      <alignment horizontal="right"/>
    </xf>
    <xf numFmtId="0" fontId="12" fillId="8" borderId="0" xfId="0" applyFont="1" applyFill="1" applyAlignment="1">
      <alignment horizontal="right" wrapText="1"/>
    </xf>
    <xf numFmtId="0" fontId="5" fillId="8" borderId="0" xfId="0" applyFont="1" applyFill="1" applyAlignment="1">
      <alignment wrapText="1"/>
    </xf>
    <xf numFmtId="4" fontId="5" fillId="10" borderId="0" xfId="1" applyNumberFormat="1" applyFont="1" applyFill="1"/>
    <xf numFmtId="0" fontId="5" fillId="13" borderId="0" xfId="1" applyFont="1" applyFill="1"/>
    <xf numFmtId="4" fontId="5" fillId="13" borderId="0" xfId="1" applyNumberFormat="1" applyFont="1" applyFill="1"/>
    <xf numFmtId="0" fontId="5" fillId="10" borderId="0" xfId="1" applyFont="1" applyFill="1" applyAlignment="1">
      <alignment horizontal="left"/>
    </xf>
    <xf numFmtId="0" fontId="5" fillId="10" borderId="0" xfId="1" applyFont="1" applyFill="1"/>
    <xf numFmtId="0" fontId="4" fillId="16" borderId="0" xfId="1" applyFont="1" applyFill="1"/>
    <xf numFmtId="0" fontId="4" fillId="16" borderId="0" xfId="1" quotePrefix="1" applyFont="1" applyFill="1"/>
    <xf numFmtId="0" fontId="4" fillId="16" borderId="0" xfId="1" applyFont="1" applyFill="1" applyAlignment="1">
      <alignment horizontal="right"/>
    </xf>
    <xf numFmtId="0" fontId="35" fillId="16" borderId="0" xfId="1" applyFont="1" applyFill="1"/>
    <xf numFmtId="0" fontId="5" fillId="8" borderId="0" xfId="1" applyFont="1" applyFill="1" applyAlignment="1">
      <alignment horizontal="left"/>
    </xf>
    <xf numFmtId="0" fontId="5" fillId="8" borderId="0" xfId="1" applyFont="1" applyFill="1"/>
    <xf numFmtId="4" fontId="5" fillId="8" borderId="0" xfId="1" applyNumberFormat="1" applyFont="1" applyFill="1"/>
    <xf numFmtId="0" fontId="4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37" fillId="16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4" fontId="3" fillId="0" borderId="0" xfId="1" applyNumberFormat="1" applyFont="1" applyAlignment="1">
      <alignment horizontal="right" wrapText="1"/>
    </xf>
    <xf numFmtId="0" fontId="0" fillId="0" borderId="0" xfId="0"/>
    <xf numFmtId="4" fontId="39" fillId="15" borderId="0" xfId="0" applyNumberFormat="1" applyFont="1" applyFill="1"/>
    <xf numFmtId="4" fontId="14" fillId="8" borderId="0" xfId="0" applyNumberFormat="1" applyFont="1" applyFill="1"/>
    <xf numFmtId="0" fontId="3" fillId="0" borderId="0" xfId="1" applyFont="1" applyAlignment="1"/>
    <xf numFmtId="4" fontId="0" fillId="6" borderId="0" xfId="0" applyNumberFormat="1" applyFill="1"/>
    <xf numFmtId="4" fontId="0" fillId="10" borderId="0" xfId="0" applyNumberFormat="1" applyFill="1"/>
    <xf numFmtId="4" fontId="27" fillId="8" borderId="0" xfId="0" applyNumberFormat="1" applyFont="1" applyFill="1"/>
    <xf numFmtId="4" fontId="27" fillId="13" borderId="0" xfId="0" applyNumberFormat="1" applyFont="1" applyFill="1"/>
    <xf numFmtId="4" fontId="9" fillId="8" borderId="0" xfId="1" applyNumberFormat="1" applyFont="1" applyFill="1" applyAlignment="1">
      <alignment wrapText="1"/>
    </xf>
    <xf numFmtId="0" fontId="4" fillId="0" borderId="0" xfId="1" applyFont="1" applyAlignment="1">
      <alignment horizontal="left" wrapText="1"/>
    </xf>
    <xf numFmtId="0" fontId="0" fillId="0" borderId="0" xfId="0"/>
    <xf numFmtId="4" fontId="0" fillId="8" borderId="0" xfId="0" applyNumberFormat="1" applyFill="1"/>
    <xf numFmtId="4" fontId="0" fillId="15" borderId="0" xfId="0" applyNumberFormat="1" applyFill="1"/>
    <xf numFmtId="4" fontId="29" fillId="15" borderId="0" xfId="0" applyNumberFormat="1" applyFont="1" applyFill="1"/>
    <xf numFmtId="4" fontId="32" fillId="8" borderId="0" xfId="0" applyNumberFormat="1" applyFont="1" applyFill="1"/>
    <xf numFmtId="4" fontId="34" fillId="8" borderId="0" xfId="0" applyNumberFormat="1" applyFont="1" applyFill="1"/>
    <xf numFmtId="0" fontId="27" fillId="10" borderId="0" xfId="0" applyFont="1" applyFill="1"/>
    <xf numFmtId="4" fontId="22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8" fillId="16" borderId="0" xfId="1" applyFont="1" applyFill="1" applyAlignment="1">
      <alignment horizontal="center"/>
    </xf>
    <xf numFmtId="0" fontId="35" fillId="16" borderId="0" xfId="1" quotePrefix="1" applyFont="1" applyFill="1" applyAlignment="1">
      <alignment horizontal="center"/>
    </xf>
    <xf numFmtId="0" fontId="27" fillId="16" borderId="0" xfId="0" applyFont="1" applyFill="1" applyAlignment="1">
      <alignment horizontal="center"/>
    </xf>
    <xf numFmtId="0" fontId="27" fillId="16" borderId="0" xfId="0" applyFont="1" applyFill="1"/>
    <xf numFmtId="4" fontId="0" fillId="15" borderId="0" xfId="0" applyNumberFormat="1" applyFont="1" applyFill="1"/>
    <xf numFmtId="4" fontId="22" fillId="15" borderId="0" xfId="0" applyNumberFormat="1" applyFont="1" applyFill="1"/>
    <xf numFmtId="4" fontId="22" fillId="10" borderId="0" xfId="0" applyNumberFormat="1" applyFont="1" applyFill="1"/>
    <xf numFmtId="0" fontId="22" fillId="15" borderId="0" xfId="0" applyFont="1" applyFill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22" fillId="6" borderId="0" xfId="0" applyNumberFormat="1" applyFont="1" applyFill="1"/>
    <xf numFmtId="4" fontId="17" fillId="6" borderId="4" xfId="0" applyNumberFormat="1" applyFont="1" applyFill="1" applyBorder="1" applyAlignment="1">
      <alignment horizontal="right" vertical="top" wrapText="1"/>
    </xf>
    <xf numFmtId="0" fontId="0" fillId="0" borderId="0" xfId="0"/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4" fontId="27" fillId="10" borderId="0" xfId="0" applyNumberFormat="1" applyFont="1" applyFill="1"/>
    <xf numFmtId="4" fontId="40" fillId="0" borderId="4" xfId="0" applyNumberFormat="1" applyFont="1" applyBorder="1" applyAlignment="1">
      <alignment horizontal="right" vertical="top" wrapText="1"/>
    </xf>
    <xf numFmtId="4" fontId="17" fillId="12" borderId="4" xfId="0" applyNumberFormat="1" applyFont="1" applyFill="1" applyBorder="1" applyAlignment="1">
      <alignment horizontal="right" vertical="top" wrapText="1"/>
    </xf>
    <xf numFmtId="0" fontId="0" fillId="0" borderId="0" xfId="0"/>
    <xf numFmtId="4" fontId="3" fillId="0" borderId="0" xfId="1" applyNumberFormat="1" applyFont="1" applyFill="1" applyAlignment="1">
      <alignment wrapText="1"/>
    </xf>
    <xf numFmtId="0" fontId="0" fillId="0" borderId="0" xfId="0"/>
    <xf numFmtId="4" fontId="27" fillId="17" borderId="0" xfId="0" applyNumberFormat="1" applyFont="1" applyFill="1"/>
    <xf numFmtId="0" fontId="0" fillId="0" borderId="0" xfId="0"/>
    <xf numFmtId="0" fontId="0" fillId="0" borderId="0" xfId="0"/>
    <xf numFmtId="0" fontId="7" fillId="0" borderId="0" xfId="1" applyFont="1" applyAlignment="1"/>
    <xf numFmtId="0" fontId="1" fillId="0" borderId="0" xfId="1" applyAlignment="1"/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/>
    <xf numFmtId="0" fontId="8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0" fillId="0" borderId="0" xfId="0"/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7" fillId="6" borderId="1" xfId="0" applyFont="1" applyFill="1" applyBorder="1" applyAlignment="1">
      <alignment vertical="top"/>
    </xf>
    <xf numFmtId="0" fontId="17" fillId="6" borderId="2" xfId="0" applyFont="1" applyFill="1" applyBorder="1" applyAlignment="1">
      <alignment vertical="top"/>
    </xf>
    <xf numFmtId="0" fontId="19" fillId="0" borderId="1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0" fillId="6" borderId="1" xfId="0" applyFont="1" applyFill="1" applyBorder="1" applyAlignment="1">
      <alignment vertical="top"/>
    </xf>
    <xf numFmtId="0" fontId="20" fillId="6" borderId="2" xfId="0" applyFont="1" applyFill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7" fillId="6" borderId="1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7" borderId="1" xfId="0" applyFont="1" applyFill="1" applyBorder="1" applyAlignment="1">
      <alignment vertical="top" wrapText="1"/>
    </xf>
    <xf numFmtId="0" fontId="19" fillId="7" borderId="2" xfId="0" applyFont="1" applyFill="1" applyBorder="1" applyAlignment="1">
      <alignment vertical="top" wrapText="1"/>
    </xf>
    <xf numFmtId="0" fontId="23" fillId="6" borderId="1" xfId="0" applyFont="1" applyFill="1" applyBorder="1" applyAlignment="1">
      <alignment vertical="top"/>
    </xf>
    <xf numFmtId="0" fontId="23" fillId="6" borderId="2" xfId="0" applyFont="1" applyFill="1" applyBorder="1" applyAlignment="1">
      <alignment vertical="top"/>
    </xf>
    <xf numFmtId="0" fontId="18" fillId="12" borderId="7" xfId="0" applyFont="1" applyFill="1" applyBorder="1" applyAlignment="1">
      <alignment vertical="top" wrapText="1"/>
    </xf>
    <xf numFmtId="0" fontId="18" fillId="12" borderId="8" xfId="0" applyFont="1" applyFill="1" applyBorder="1" applyAlignment="1">
      <alignment vertical="top" wrapText="1"/>
    </xf>
    <xf numFmtId="0" fontId="18" fillId="12" borderId="4" xfId="0" applyFont="1" applyFill="1" applyBorder="1" applyAlignment="1">
      <alignment vertical="top" wrapText="1"/>
    </xf>
    <xf numFmtId="0" fontId="18" fillId="12" borderId="1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right" vertical="top" wrapText="1"/>
    </xf>
    <xf numFmtId="0" fontId="17" fillId="10" borderId="2" xfId="0" applyFont="1" applyFill="1" applyBorder="1" applyAlignment="1">
      <alignment horizontal="right" vertical="top" wrapText="1"/>
    </xf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16"/>
  <sheetViews>
    <sheetView tabSelected="1" zoomScaleNormal="100" workbookViewId="0">
      <selection activeCell="B4" sqref="B4:F4"/>
    </sheetView>
  </sheetViews>
  <sheetFormatPr defaultRowHeight="15" x14ac:dyDescent="0.25"/>
  <cols>
    <col min="1" max="1" width="1.85546875" customWidth="1"/>
    <col min="2" max="2" width="5.42578125" customWidth="1"/>
    <col min="3" max="3" width="25.85546875" customWidth="1"/>
    <col min="4" max="4" width="9.85546875" customWidth="1"/>
    <col min="5" max="5" width="11.42578125" customWidth="1"/>
    <col min="6" max="6" width="29" customWidth="1"/>
    <col min="7" max="7" width="18.85546875" customWidth="1"/>
    <col min="8" max="8" width="22.7109375" customWidth="1"/>
    <col min="10" max="10" width="10" customWidth="1"/>
  </cols>
  <sheetData>
    <row r="2" spans="2:8" x14ac:dyDescent="0.25">
      <c r="B2" s="210" t="s">
        <v>261</v>
      </c>
      <c r="C2" s="211"/>
      <c r="D2" s="211"/>
      <c r="E2" s="211"/>
      <c r="F2" s="211"/>
    </row>
    <row r="3" spans="2:8" x14ac:dyDescent="0.25">
      <c r="B3" s="210" t="s">
        <v>262</v>
      </c>
      <c r="C3" s="211"/>
      <c r="D3" s="211"/>
      <c r="E3" s="211"/>
      <c r="F3" s="211"/>
    </row>
    <row r="4" spans="2:8" x14ac:dyDescent="0.25">
      <c r="B4" s="210" t="s">
        <v>307</v>
      </c>
      <c r="C4" s="211"/>
      <c r="D4" s="211"/>
      <c r="E4" s="211"/>
      <c r="F4" s="211"/>
    </row>
    <row r="5" spans="2:8" ht="23.25" x14ac:dyDescent="0.35">
      <c r="B5" s="212" t="s">
        <v>273</v>
      </c>
      <c r="C5" s="213"/>
      <c r="D5" s="213"/>
      <c r="E5" s="213"/>
      <c r="F5" s="213"/>
    </row>
    <row r="6" spans="2:8" ht="23.25" x14ac:dyDescent="0.35">
      <c r="B6" s="215" t="s">
        <v>281</v>
      </c>
      <c r="C6" s="212"/>
      <c r="D6" s="212"/>
      <c r="E6" s="212"/>
      <c r="F6" s="212"/>
    </row>
    <row r="7" spans="2:8" x14ac:dyDescent="0.25">
      <c r="B7" s="214"/>
      <c r="C7" s="214"/>
      <c r="D7" s="214"/>
      <c r="E7" s="214"/>
      <c r="F7" s="214"/>
    </row>
    <row r="8" spans="2:8" x14ac:dyDescent="0.25">
      <c r="B8" s="221" t="s">
        <v>69</v>
      </c>
      <c r="C8" s="221"/>
      <c r="D8" s="221"/>
      <c r="E8" s="221"/>
      <c r="F8" s="221"/>
    </row>
    <row r="9" spans="2:8" x14ac:dyDescent="0.25">
      <c r="B9" s="218" t="s">
        <v>0</v>
      </c>
      <c r="C9" s="218"/>
      <c r="D9" s="218"/>
      <c r="E9" s="218"/>
      <c r="F9" s="218"/>
    </row>
    <row r="10" spans="2:8" x14ac:dyDescent="0.25">
      <c r="B10" s="210" t="s">
        <v>282</v>
      </c>
      <c r="C10" s="211"/>
      <c r="D10" s="211"/>
      <c r="E10" s="211"/>
      <c r="F10" s="211"/>
    </row>
    <row r="11" spans="2:8" x14ac:dyDescent="0.25">
      <c r="B11" s="210" t="s">
        <v>70</v>
      </c>
      <c r="C11" s="211"/>
      <c r="D11" s="211"/>
      <c r="E11" s="211"/>
      <c r="F11" s="211"/>
    </row>
    <row r="12" spans="2:8" x14ac:dyDescent="0.25">
      <c r="B12" s="211"/>
      <c r="C12" s="211"/>
      <c r="D12" s="211"/>
      <c r="E12" s="211"/>
      <c r="F12" s="211"/>
    </row>
    <row r="13" spans="2:8" x14ac:dyDescent="0.25">
      <c r="B13" s="1"/>
      <c r="C13" s="1"/>
      <c r="D13" s="2"/>
      <c r="E13" s="2"/>
      <c r="F13" s="158" t="s">
        <v>263</v>
      </c>
      <c r="G13" s="159" t="s">
        <v>270</v>
      </c>
      <c r="H13" s="159" t="s">
        <v>272</v>
      </c>
    </row>
    <row r="14" spans="2:8" x14ac:dyDescent="0.25">
      <c r="B14" s="1"/>
      <c r="C14" s="1"/>
      <c r="D14" s="10"/>
      <c r="E14" s="10"/>
      <c r="F14" s="158">
        <v>2021</v>
      </c>
      <c r="G14" s="159" t="s">
        <v>271</v>
      </c>
      <c r="H14" s="159">
        <v>2021</v>
      </c>
    </row>
    <row r="15" spans="2:8" x14ac:dyDescent="0.25">
      <c r="B15" s="11" t="s">
        <v>1</v>
      </c>
      <c r="C15" s="12" t="s">
        <v>2</v>
      </c>
      <c r="D15" s="13"/>
      <c r="E15" s="13"/>
      <c r="F15" s="13">
        <f>SUM(F16+F17+F18)</f>
        <v>4790000</v>
      </c>
      <c r="G15" s="196">
        <f>SUM(G16:G18)</f>
        <v>-1675374.15</v>
      </c>
      <c r="H15" s="196">
        <f>SUM(H16:H18)</f>
        <v>3114625.85</v>
      </c>
    </row>
    <row r="16" spans="2:8" x14ac:dyDescent="0.25">
      <c r="B16" s="4"/>
      <c r="C16" s="3" t="s">
        <v>3</v>
      </c>
      <c r="D16" s="5"/>
      <c r="E16" s="5"/>
      <c r="F16" s="5">
        <v>4190000</v>
      </c>
      <c r="G16" s="64">
        <v>-1154900</v>
      </c>
      <c r="H16" s="64">
        <v>3035100</v>
      </c>
    </row>
    <row r="17" spans="2:8" ht="23.25" x14ac:dyDescent="0.25">
      <c r="B17" s="4"/>
      <c r="C17" s="3" t="s">
        <v>4</v>
      </c>
      <c r="D17" s="5"/>
      <c r="E17" s="5"/>
      <c r="F17" s="5">
        <v>300000</v>
      </c>
      <c r="G17" s="64">
        <v>-295685</v>
      </c>
      <c r="H17" s="64">
        <v>4315</v>
      </c>
    </row>
    <row r="18" spans="2:8" s="104" customFormat="1" x14ac:dyDescent="0.25">
      <c r="B18" s="103"/>
      <c r="C18" s="3" t="s">
        <v>245</v>
      </c>
      <c r="D18" s="5"/>
      <c r="E18" s="5"/>
      <c r="F18" s="5">
        <v>300000</v>
      </c>
      <c r="G18" s="64">
        <v>-224789.15</v>
      </c>
      <c r="H18" s="64">
        <v>75210.850000000006</v>
      </c>
    </row>
    <row r="19" spans="2:8" x14ac:dyDescent="0.25">
      <c r="B19" s="11" t="s">
        <v>5</v>
      </c>
      <c r="C19" s="12" t="s">
        <v>6</v>
      </c>
      <c r="D19" s="13"/>
      <c r="E19" s="13"/>
      <c r="F19" s="13">
        <f>SUM(F20+F21)</f>
        <v>4542100</v>
      </c>
      <c r="G19" s="196">
        <f>SUM(G20:G21)</f>
        <v>-1873519</v>
      </c>
      <c r="H19" s="196">
        <f>SUM(H20:H21)</f>
        <v>2668581</v>
      </c>
    </row>
    <row r="20" spans="2:8" x14ac:dyDescent="0.25">
      <c r="B20" s="4"/>
      <c r="C20" s="3" t="s">
        <v>7</v>
      </c>
      <c r="D20" s="5"/>
      <c r="E20" s="5"/>
      <c r="F20" s="5">
        <v>1662100</v>
      </c>
      <c r="G20" s="64">
        <v>7881</v>
      </c>
      <c r="H20" s="64">
        <v>1669981</v>
      </c>
    </row>
    <row r="21" spans="2:8" ht="23.25" x14ac:dyDescent="0.25">
      <c r="B21" s="4"/>
      <c r="C21" s="3" t="s">
        <v>8</v>
      </c>
      <c r="D21" s="5"/>
      <c r="E21" s="5"/>
      <c r="F21" s="5">
        <v>2880000</v>
      </c>
      <c r="G21" s="64">
        <v>-1881400</v>
      </c>
      <c r="H21" s="64">
        <v>998600</v>
      </c>
    </row>
    <row r="22" spans="2:8" ht="23.25" x14ac:dyDescent="0.25">
      <c r="B22" s="11" t="s">
        <v>9</v>
      </c>
      <c r="C22" s="12" t="s">
        <v>10</v>
      </c>
      <c r="D22" s="13"/>
      <c r="E22" s="13"/>
      <c r="F22" s="13">
        <f>SUM(F23)</f>
        <v>300000</v>
      </c>
      <c r="G22" s="196">
        <f>SUM(G23)</f>
        <v>-265000</v>
      </c>
      <c r="H22" s="196">
        <f>SUM(H23)</f>
        <v>35000</v>
      </c>
    </row>
    <row r="23" spans="2:8" ht="23.25" x14ac:dyDescent="0.25">
      <c r="B23" s="4"/>
      <c r="C23" s="3" t="s">
        <v>11</v>
      </c>
      <c r="D23" s="5"/>
      <c r="E23" s="5"/>
      <c r="F23" s="5">
        <v>300000</v>
      </c>
      <c r="G23" s="64">
        <v>-265000</v>
      </c>
      <c r="H23" s="64">
        <v>35000</v>
      </c>
    </row>
    <row r="24" spans="2:8" x14ac:dyDescent="0.25">
      <c r="B24" s="4"/>
      <c r="C24" s="3"/>
      <c r="D24" s="5"/>
      <c r="E24" s="5"/>
      <c r="F24" s="5"/>
      <c r="G24" s="64"/>
      <c r="H24" s="64"/>
    </row>
    <row r="25" spans="2:8" x14ac:dyDescent="0.25">
      <c r="B25" s="4"/>
      <c r="C25" s="3" t="s">
        <v>12</v>
      </c>
      <c r="D25" s="5"/>
      <c r="E25" s="5"/>
      <c r="F25" s="5">
        <v>4790000</v>
      </c>
      <c r="G25" s="181">
        <v>-1675374.15</v>
      </c>
      <c r="H25" s="181">
        <v>3114625.85</v>
      </c>
    </row>
    <row r="26" spans="2:8" s="104" customFormat="1" x14ac:dyDescent="0.25">
      <c r="B26" s="103"/>
      <c r="C26" s="3" t="s">
        <v>13</v>
      </c>
      <c r="D26" s="5"/>
      <c r="E26" s="5"/>
      <c r="F26" s="5">
        <v>4542100</v>
      </c>
      <c r="G26" s="181">
        <v>-1873519</v>
      </c>
      <c r="H26" s="181">
        <v>2668581</v>
      </c>
    </row>
    <row r="27" spans="2:8" x14ac:dyDescent="0.25">
      <c r="B27" s="4"/>
      <c r="C27" s="3" t="s">
        <v>246</v>
      </c>
      <c r="D27" s="5"/>
      <c r="E27" s="5"/>
      <c r="F27" s="5">
        <v>300000</v>
      </c>
      <c r="G27" s="181">
        <v>-265000</v>
      </c>
      <c r="H27" s="181">
        <v>35000</v>
      </c>
    </row>
    <row r="28" spans="2:8" s="174" customFormat="1" x14ac:dyDescent="0.25">
      <c r="B28" s="173"/>
      <c r="C28" s="3" t="s">
        <v>268</v>
      </c>
      <c r="D28" s="5"/>
      <c r="E28" s="5"/>
      <c r="F28" s="5">
        <v>-52100</v>
      </c>
      <c r="G28" s="181">
        <v>411044.85</v>
      </c>
      <c r="H28" s="181">
        <v>358944.85</v>
      </c>
    </row>
    <row r="29" spans="2:8" x14ac:dyDescent="0.25">
      <c r="B29" s="216"/>
      <c r="C29" s="217"/>
      <c r="D29" s="217"/>
      <c r="E29" s="217"/>
      <c r="F29" s="217"/>
      <c r="G29" s="181"/>
    </row>
    <row r="30" spans="2:8" x14ac:dyDescent="0.25">
      <c r="B30" s="218" t="s">
        <v>14</v>
      </c>
      <c r="C30" s="218"/>
      <c r="D30" s="218"/>
      <c r="E30" s="218"/>
      <c r="F30" s="218"/>
    </row>
    <row r="31" spans="2:8" x14ac:dyDescent="0.25">
      <c r="B31" s="211"/>
      <c r="C31" s="211"/>
      <c r="D31" s="211"/>
      <c r="E31" s="211"/>
      <c r="F31" s="211"/>
    </row>
    <row r="32" spans="2:8" x14ac:dyDescent="0.25">
      <c r="B32" s="210" t="s">
        <v>235</v>
      </c>
      <c r="C32" s="211"/>
      <c r="D32" s="211"/>
      <c r="E32" s="211"/>
      <c r="F32" s="211"/>
    </row>
    <row r="33" spans="2:8" x14ac:dyDescent="0.25">
      <c r="B33" s="210" t="s">
        <v>71</v>
      </c>
      <c r="C33" s="211"/>
      <c r="D33" s="211"/>
      <c r="E33" s="211"/>
      <c r="F33" s="211"/>
    </row>
    <row r="34" spans="2:8" x14ac:dyDescent="0.25">
      <c r="B34" s="9"/>
      <c r="C34" s="9"/>
      <c r="D34" s="9"/>
      <c r="E34" s="9"/>
      <c r="F34" s="9"/>
    </row>
    <row r="35" spans="2:8" x14ac:dyDescent="0.25">
      <c r="B35" s="154" t="s">
        <v>15</v>
      </c>
      <c r="C35" s="151"/>
      <c r="D35" s="152"/>
      <c r="E35" s="152"/>
      <c r="F35" s="186" t="s">
        <v>264</v>
      </c>
      <c r="G35" s="187" t="s">
        <v>270</v>
      </c>
      <c r="H35" s="188" t="s">
        <v>275</v>
      </c>
    </row>
    <row r="36" spans="2:8" x14ac:dyDescent="0.25">
      <c r="B36" s="154" t="s">
        <v>16</v>
      </c>
      <c r="C36" s="154" t="s">
        <v>17</v>
      </c>
      <c r="D36" s="153"/>
      <c r="E36" s="153"/>
      <c r="F36" s="185">
        <v>2021</v>
      </c>
      <c r="G36" s="160" t="s">
        <v>274</v>
      </c>
      <c r="H36" s="160" t="s">
        <v>283</v>
      </c>
    </row>
    <row r="37" spans="2:8" x14ac:dyDescent="0.25">
      <c r="B37" s="147" t="s">
        <v>18</v>
      </c>
      <c r="C37" s="147"/>
      <c r="D37" s="147"/>
      <c r="E37" s="147"/>
      <c r="F37" s="148">
        <f>SUM(F38+F61+F65)</f>
        <v>4790000</v>
      </c>
      <c r="G37" s="171">
        <f>SUM(G38+G61+G65)</f>
        <v>-1675374.15</v>
      </c>
      <c r="H37" s="171">
        <f>SUM(H38+H61+H65)</f>
        <v>3114625.85</v>
      </c>
    </row>
    <row r="38" spans="2:8" x14ac:dyDescent="0.25">
      <c r="B38" s="149">
        <v>6</v>
      </c>
      <c r="C38" s="150" t="s">
        <v>3</v>
      </c>
      <c r="D38" s="146"/>
      <c r="E38" s="146"/>
      <c r="F38" s="146">
        <f>SUM(F39+F43+F46+F49+F54+F58)</f>
        <v>4190000</v>
      </c>
      <c r="G38" s="169">
        <f>SUM(G39+G43+G46+G49+G54+G58)</f>
        <v>-1154900</v>
      </c>
      <c r="H38" s="169">
        <f>SUM(H39+H43+H46+H49+H54+H58)</f>
        <v>3035100</v>
      </c>
    </row>
    <row r="39" spans="2:8" x14ac:dyDescent="0.25">
      <c r="B39" s="11">
        <v>61</v>
      </c>
      <c r="C39" s="12" t="s">
        <v>19</v>
      </c>
      <c r="D39" s="13"/>
      <c r="E39" s="13"/>
      <c r="F39" s="13">
        <f>SUM(F40:F42)</f>
        <v>1022000</v>
      </c>
      <c r="G39" s="168">
        <f>SUM(G40:G42)</f>
        <v>-702000</v>
      </c>
      <c r="H39" s="168">
        <f>SUM(H40:H42)</f>
        <v>320000</v>
      </c>
    </row>
    <row r="40" spans="2:8" x14ac:dyDescent="0.25">
      <c r="B40" s="8">
        <v>611</v>
      </c>
      <c r="C40" s="6" t="s">
        <v>20</v>
      </c>
      <c r="D40" s="7"/>
      <c r="E40" s="7"/>
      <c r="F40" s="7">
        <v>1000000</v>
      </c>
      <c r="G40" s="64">
        <v>-700000</v>
      </c>
      <c r="H40" s="64">
        <v>300000</v>
      </c>
    </row>
    <row r="41" spans="2:8" x14ac:dyDescent="0.25">
      <c r="B41" s="8">
        <v>613</v>
      </c>
      <c r="C41" s="6" t="s">
        <v>21</v>
      </c>
      <c r="D41" s="7"/>
      <c r="E41" s="7"/>
      <c r="F41" s="7">
        <v>20000</v>
      </c>
      <c r="G41" s="64">
        <v>0</v>
      </c>
      <c r="H41" s="64">
        <v>20000</v>
      </c>
    </row>
    <row r="42" spans="2:8" x14ac:dyDescent="0.25">
      <c r="B42" s="8">
        <v>614</v>
      </c>
      <c r="C42" s="6" t="s">
        <v>22</v>
      </c>
      <c r="D42" s="7"/>
      <c r="E42" s="7"/>
      <c r="F42" s="163">
        <v>2000</v>
      </c>
      <c r="G42" s="64">
        <v>-2000</v>
      </c>
      <c r="H42" s="64">
        <v>0</v>
      </c>
    </row>
    <row r="43" spans="2:8" x14ac:dyDescent="0.25">
      <c r="B43" s="11">
        <v>63</v>
      </c>
      <c r="C43" s="12" t="s">
        <v>23</v>
      </c>
      <c r="D43" s="13"/>
      <c r="E43" s="13"/>
      <c r="F43" s="13">
        <f>SUM(F44+F45)</f>
        <v>2900000</v>
      </c>
      <c r="G43" s="168">
        <f>SUM(G44:G45)</f>
        <v>-587000</v>
      </c>
      <c r="H43" s="168">
        <f>SUM(H44:H45)</f>
        <v>2313000</v>
      </c>
    </row>
    <row r="44" spans="2:8" x14ac:dyDescent="0.25">
      <c r="B44" s="8">
        <v>633</v>
      </c>
      <c r="C44" s="6" t="s">
        <v>24</v>
      </c>
      <c r="D44" s="7"/>
      <c r="E44" s="7"/>
      <c r="F44" s="7">
        <v>1600000</v>
      </c>
      <c r="G44" s="64">
        <v>500000</v>
      </c>
      <c r="H44" s="64">
        <v>2100000</v>
      </c>
    </row>
    <row r="45" spans="2:8" ht="23.25" x14ac:dyDescent="0.25">
      <c r="B45" s="8">
        <v>634</v>
      </c>
      <c r="C45" s="6" t="s">
        <v>25</v>
      </c>
      <c r="D45" s="7"/>
      <c r="E45" s="7"/>
      <c r="F45" s="7">
        <v>1300000</v>
      </c>
      <c r="G45" s="64">
        <v>-1087000</v>
      </c>
      <c r="H45" s="64">
        <v>213000</v>
      </c>
    </row>
    <row r="46" spans="2:8" x14ac:dyDescent="0.25">
      <c r="B46" s="11">
        <v>64</v>
      </c>
      <c r="C46" s="12" t="s">
        <v>26</v>
      </c>
      <c r="D46" s="13"/>
      <c r="E46" s="13"/>
      <c r="F46" s="13">
        <f>SUM(F47:F48)</f>
        <v>105000</v>
      </c>
      <c r="G46" s="168">
        <f>SUM(G47:G48)</f>
        <v>-69900</v>
      </c>
      <c r="H46" s="168">
        <f>SUM(H47:H48)</f>
        <v>35100</v>
      </c>
    </row>
    <row r="47" spans="2:8" x14ac:dyDescent="0.25">
      <c r="B47" s="8">
        <v>641</v>
      </c>
      <c r="C47" s="6" t="s">
        <v>27</v>
      </c>
      <c r="D47" s="7"/>
      <c r="E47" s="7"/>
      <c r="F47" s="7">
        <v>5000</v>
      </c>
      <c r="G47" s="64">
        <v>-4900</v>
      </c>
      <c r="H47" s="64">
        <v>100</v>
      </c>
    </row>
    <row r="48" spans="2:8" x14ac:dyDescent="0.25">
      <c r="B48" s="8">
        <v>642</v>
      </c>
      <c r="C48" s="6" t="s">
        <v>28</v>
      </c>
      <c r="D48" s="7"/>
      <c r="E48" s="7"/>
      <c r="F48" s="7">
        <v>100000</v>
      </c>
      <c r="G48" s="64">
        <v>-65000</v>
      </c>
      <c r="H48" s="64">
        <v>35000</v>
      </c>
    </row>
    <row r="49" spans="2:8" ht="34.5" x14ac:dyDescent="0.25">
      <c r="B49" s="11">
        <v>65</v>
      </c>
      <c r="C49" s="12" t="s">
        <v>29</v>
      </c>
      <c r="D49" s="13"/>
      <c r="E49" s="13"/>
      <c r="F49" s="13">
        <f>SUM(F50:F53)</f>
        <v>133000</v>
      </c>
      <c r="G49" s="168">
        <f>SUM(G50:G53)</f>
        <v>-56000</v>
      </c>
      <c r="H49" s="168">
        <f>SUM(H50:H53)</f>
        <v>77000</v>
      </c>
    </row>
    <row r="50" spans="2:8" x14ac:dyDescent="0.25">
      <c r="B50" s="8">
        <v>651</v>
      </c>
      <c r="C50" s="6" t="s">
        <v>30</v>
      </c>
      <c r="D50" s="7"/>
      <c r="E50" s="7"/>
      <c r="F50" s="7">
        <v>3000</v>
      </c>
      <c r="G50" s="64">
        <v>-2500</v>
      </c>
      <c r="H50" s="64">
        <v>500</v>
      </c>
    </row>
    <row r="51" spans="2:8" x14ac:dyDescent="0.25">
      <c r="B51" s="8">
        <v>652</v>
      </c>
      <c r="C51" s="6" t="s">
        <v>31</v>
      </c>
      <c r="D51" s="7"/>
      <c r="E51" s="7"/>
      <c r="F51" s="7">
        <v>10000</v>
      </c>
      <c r="G51" s="64">
        <v>-8500</v>
      </c>
      <c r="H51" s="64">
        <v>1500</v>
      </c>
    </row>
    <row r="52" spans="2:8" x14ac:dyDescent="0.25">
      <c r="B52" s="8">
        <v>653</v>
      </c>
      <c r="C52" s="6" t="s">
        <v>248</v>
      </c>
      <c r="D52" s="7"/>
      <c r="E52" s="7"/>
      <c r="F52" s="7">
        <v>20000</v>
      </c>
      <c r="G52" s="64">
        <v>-20000</v>
      </c>
      <c r="H52" s="64">
        <v>0</v>
      </c>
    </row>
    <row r="53" spans="2:8" s="106" customFormat="1" x14ac:dyDescent="0.25">
      <c r="B53" s="8">
        <v>653</v>
      </c>
      <c r="C53" s="6" t="s">
        <v>247</v>
      </c>
      <c r="D53" s="7"/>
      <c r="E53" s="7"/>
      <c r="F53" s="7">
        <v>100000</v>
      </c>
      <c r="G53" s="64">
        <v>-25000</v>
      </c>
      <c r="H53" s="64">
        <v>75000</v>
      </c>
    </row>
    <row r="54" spans="2:8" s="182" customFormat="1" ht="39" customHeight="1" x14ac:dyDescent="0.25">
      <c r="B54" s="14">
        <v>66</v>
      </c>
      <c r="C54" s="15" t="s">
        <v>286</v>
      </c>
      <c r="D54" s="16"/>
      <c r="E54" s="16"/>
      <c r="F54" s="17">
        <f>SUM(F56)</f>
        <v>0</v>
      </c>
      <c r="G54" s="196">
        <f>SUM(G55)</f>
        <v>170000</v>
      </c>
      <c r="H54" s="196">
        <f>SUM(H55)</f>
        <v>170000</v>
      </c>
    </row>
    <row r="55" spans="2:8" s="182" customFormat="1" ht="23.25" x14ac:dyDescent="0.25">
      <c r="B55" s="8">
        <v>661</v>
      </c>
      <c r="C55" s="6" t="s">
        <v>287</v>
      </c>
      <c r="D55" s="7"/>
      <c r="E55" s="7"/>
      <c r="F55" s="7">
        <f>SUM(F56)</f>
        <v>0</v>
      </c>
      <c r="G55" s="64">
        <v>170000</v>
      </c>
      <c r="H55" s="64">
        <v>170000</v>
      </c>
    </row>
    <row r="56" spans="2:8" s="182" customFormat="1" x14ac:dyDescent="0.25">
      <c r="B56" s="8">
        <v>661</v>
      </c>
      <c r="C56" s="6" t="s">
        <v>288</v>
      </c>
      <c r="D56" s="7"/>
      <c r="E56" s="7"/>
      <c r="F56" s="7">
        <v>0</v>
      </c>
      <c r="G56" s="64">
        <v>170000</v>
      </c>
      <c r="H56" s="64">
        <v>170000</v>
      </c>
    </row>
    <row r="57" spans="2:8" s="204" customFormat="1" x14ac:dyDescent="0.25">
      <c r="B57" s="8"/>
      <c r="C57" s="6"/>
      <c r="D57" s="7"/>
      <c r="E57" s="7"/>
      <c r="F57" s="7"/>
      <c r="G57" s="64"/>
      <c r="H57" s="64"/>
    </row>
    <row r="58" spans="2:8" x14ac:dyDescent="0.25">
      <c r="B58" s="14">
        <v>68</v>
      </c>
      <c r="C58" s="15" t="s">
        <v>32</v>
      </c>
      <c r="D58" s="16"/>
      <c r="E58" s="16"/>
      <c r="F58" s="17">
        <f>SUM(F59)</f>
        <v>30000</v>
      </c>
      <c r="G58" s="168">
        <f>SUM(G59)</f>
        <v>90000</v>
      </c>
      <c r="H58" s="168">
        <f>SUM(H59)</f>
        <v>120000</v>
      </c>
    </row>
    <row r="59" spans="2:8" x14ac:dyDescent="0.25">
      <c r="B59" s="8">
        <v>683</v>
      </c>
      <c r="C59" s="6" t="s">
        <v>214</v>
      </c>
      <c r="D59" s="7"/>
      <c r="E59" s="7"/>
      <c r="F59" s="7">
        <v>30000</v>
      </c>
      <c r="G59" s="64">
        <v>90000</v>
      </c>
      <c r="H59" s="64">
        <v>120000</v>
      </c>
    </row>
    <row r="60" spans="2:8" x14ac:dyDescent="0.25">
      <c r="B60" s="8"/>
      <c r="C60" s="6"/>
      <c r="D60" s="7"/>
      <c r="E60" s="7"/>
      <c r="F60" s="7"/>
    </row>
    <row r="61" spans="2:8" x14ac:dyDescent="0.25">
      <c r="B61" s="155">
        <v>7</v>
      </c>
      <c r="C61" s="156" t="s">
        <v>4</v>
      </c>
      <c r="D61" s="157"/>
      <c r="E61" s="157"/>
      <c r="F61" s="157">
        <f t="shared" ref="F61:H62" si="0">SUM(F62)</f>
        <v>300000</v>
      </c>
      <c r="G61" s="170">
        <f t="shared" si="0"/>
        <v>-295685</v>
      </c>
      <c r="H61" s="170">
        <f t="shared" si="0"/>
        <v>4315</v>
      </c>
    </row>
    <row r="62" spans="2:8" ht="23.25" x14ac:dyDescent="0.25">
      <c r="B62" s="11">
        <v>71</v>
      </c>
      <c r="C62" s="12" t="s">
        <v>33</v>
      </c>
      <c r="D62" s="13"/>
      <c r="E62" s="13"/>
      <c r="F62" s="13">
        <f t="shared" si="0"/>
        <v>300000</v>
      </c>
      <c r="G62" s="168">
        <f t="shared" si="0"/>
        <v>-295685</v>
      </c>
      <c r="H62" s="168">
        <f t="shared" si="0"/>
        <v>4315</v>
      </c>
    </row>
    <row r="63" spans="2:8" ht="23.25" x14ac:dyDescent="0.25">
      <c r="B63" s="8">
        <v>711</v>
      </c>
      <c r="C63" s="6" t="s">
        <v>34</v>
      </c>
      <c r="D63" s="7"/>
      <c r="E63" s="7"/>
      <c r="F63" s="7">
        <v>300000</v>
      </c>
      <c r="G63" s="64">
        <v>-295685</v>
      </c>
      <c r="H63" s="64">
        <v>4315</v>
      </c>
    </row>
    <row r="64" spans="2:8" s="164" customFormat="1" x14ac:dyDescent="0.25">
      <c r="B64" s="8"/>
      <c r="C64" s="6"/>
      <c r="D64" s="7"/>
      <c r="E64" s="7"/>
      <c r="F64" s="7"/>
      <c r="H64" s="64"/>
    </row>
    <row r="65" spans="2:9" s="99" customFormat="1" x14ac:dyDescent="0.25">
      <c r="B65" s="155"/>
      <c r="C65" s="156" t="s">
        <v>60</v>
      </c>
      <c r="D65" s="157"/>
      <c r="E65" s="157"/>
      <c r="F65" s="157">
        <f>SUM(F66)</f>
        <v>300000</v>
      </c>
      <c r="G65" s="170">
        <f>SUM(G66)</f>
        <v>-224789.15</v>
      </c>
      <c r="H65" s="170">
        <f>SUM(H66)</f>
        <v>75210.850000000006</v>
      </c>
    </row>
    <row r="66" spans="2:9" s="99" customFormat="1" x14ac:dyDescent="0.25">
      <c r="B66" s="11">
        <v>8</v>
      </c>
      <c r="C66" s="12" t="s">
        <v>243</v>
      </c>
      <c r="D66" s="13"/>
      <c r="E66" s="13"/>
      <c r="F66" s="13">
        <f>SUM(F67+F69)</f>
        <v>300000</v>
      </c>
      <c r="G66" s="181">
        <f>SUM(G67+G69)</f>
        <v>-224789.15</v>
      </c>
      <c r="H66" s="64">
        <f>SUM(H67+H69)</f>
        <v>75210.850000000006</v>
      </c>
    </row>
    <row r="67" spans="2:9" s="99" customFormat="1" x14ac:dyDescent="0.25">
      <c r="B67" s="8">
        <v>84</v>
      </c>
      <c r="C67" s="6" t="s">
        <v>244</v>
      </c>
      <c r="D67" s="7"/>
      <c r="E67" s="7"/>
      <c r="F67" s="7">
        <v>300000</v>
      </c>
      <c r="G67" s="64">
        <v>-300000</v>
      </c>
      <c r="H67" s="64">
        <v>0</v>
      </c>
      <c r="I67" s="205"/>
    </row>
    <row r="68" spans="2:9" s="99" customFormat="1" x14ac:dyDescent="0.25">
      <c r="B68" s="8">
        <v>842</v>
      </c>
      <c r="C68" s="6" t="s">
        <v>244</v>
      </c>
      <c r="D68" s="7"/>
      <c r="E68" s="7"/>
      <c r="F68" s="7">
        <v>300000</v>
      </c>
      <c r="G68" s="64">
        <v>-300000</v>
      </c>
      <c r="H68" s="64">
        <v>0</v>
      </c>
    </row>
    <row r="69" spans="2:9" s="209" customFormat="1" ht="23.25" x14ac:dyDescent="0.25">
      <c r="B69" s="8">
        <v>847</v>
      </c>
      <c r="C69" s="6" t="s">
        <v>300</v>
      </c>
      <c r="D69" s="7"/>
      <c r="E69" s="7"/>
      <c r="F69" s="7">
        <v>0</v>
      </c>
      <c r="G69" s="64">
        <v>75210.850000000006</v>
      </c>
      <c r="H69" s="64">
        <v>75210.850000000006</v>
      </c>
    </row>
    <row r="70" spans="2:9" x14ac:dyDescent="0.25">
      <c r="B70" s="147" t="s">
        <v>35</v>
      </c>
      <c r="C70" s="147"/>
      <c r="D70" s="147"/>
      <c r="E70" s="147"/>
      <c r="F70" s="148">
        <f>SUM(F71+F91+F97)</f>
        <v>4842100</v>
      </c>
      <c r="G70" s="171">
        <f>SUM(G71+G91+G97)</f>
        <v>-2138519</v>
      </c>
      <c r="H70" s="171">
        <f>SUM(H71+H91+H97)</f>
        <v>2703581</v>
      </c>
    </row>
    <row r="71" spans="2:9" x14ac:dyDescent="0.25">
      <c r="B71" s="155">
        <v>3</v>
      </c>
      <c r="C71" s="156" t="s">
        <v>7</v>
      </c>
      <c r="D71" s="157"/>
      <c r="E71" s="157"/>
      <c r="F71" s="157">
        <f>SUM(F72+F76+F82+F85+F87+F89)</f>
        <v>1662100</v>
      </c>
      <c r="G71" s="170">
        <f>SUM(G72+G76+G82+G85+G87+G89)</f>
        <v>7881</v>
      </c>
      <c r="H71" s="170">
        <f>SUM(H72+H76+H82+H85+H87+H89)</f>
        <v>1669981</v>
      </c>
    </row>
    <row r="72" spans="2:9" x14ac:dyDescent="0.25">
      <c r="B72" s="11">
        <v>31</v>
      </c>
      <c r="C72" s="12" t="s">
        <v>36</v>
      </c>
      <c r="D72" s="13"/>
      <c r="E72" s="13"/>
      <c r="F72" s="13">
        <f>SUM(F73:F75)</f>
        <v>420000</v>
      </c>
      <c r="G72" s="168">
        <f>SUM(G73:G75)</f>
        <v>18000</v>
      </c>
      <c r="H72" s="168">
        <f>SUM(H73:H75)</f>
        <v>438000</v>
      </c>
    </row>
    <row r="73" spans="2:9" x14ac:dyDescent="0.25">
      <c r="B73" s="8">
        <v>311</v>
      </c>
      <c r="C73" s="6" t="s">
        <v>37</v>
      </c>
      <c r="D73" s="7"/>
      <c r="E73" s="7"/>
      <c r="F73" s="7">
        <v>350000</v>
      </c>
      <c r="G73" s="64">
        <v>18000</v>
      </c>
      <c r="H73" s="64">
        <v>368000</v>
      </c>
    </row>
    <row r="74" spans="2:9" x14ac:dyDescent="0.25">
      <c r="B74" s="8">
        <v>312</v>
      </c>
      <c r="C74" s="6" t="s">
        <v>38</v>
      </c>
      <c r="D74" s="7"/>
      <c r="E74" s="7"/>
      <c r="F74" s="7">
        <v>10000</v>
      </c>
      <c r="G74" s="64">
        <v>0</v>
      </c>
      <c r="H74" s="64">
        <v>10000</v>
      </c>
    </row>
    <row r="75" spans="2:9" x14ac:dyDescent="0.25">
      <c r="B75" s="8">
        <v>313</v>
      </c>
      <c r="C75" s="6" t="s">
        <v>39</v>
      </c>
      <c r="D75" s="7"/>
      <c r="E75" s="7"/>
      <c r="F75" s="7">
        <v>60000</v>
      </c>
      <c r="G75" s="64">
        <v>0</v>
      </c>
      <c r="H75" s="64">
        <v>60000</v>
      </c>
    </row>
    <row r="76" spans="2:9" x14ac:dyDescent="0.25">
      <c r="B76" s="11">
        <v>32</v>
      </c>
      <c r="C76" s="12" t="s">
        <v>40</v>
      </c>
      <c r="D76" s="13"/>
      <c r="E76" s="13"/>
      <c r="F76" s="13">
        <f>SUM(F77:F81)</f>
        <v>930000</v>
      </c>
      <c r="G76" s="168">
        <f>SUM(G77:G81)</f>
        <v>18581</v>
      </c>
      <c r="H76" s="168">
        <f>SUM(H77:H81)</f>
        <v>948581</v>
      </c>
    </row>
    <row r="77" spans="2:9" x14ac:dyDescent="0.25">
      <c r="B77" s="8">
        <v>321</v>
      </c>
      <c r="C77" s="6" t="s">
        <v>41</v>
      </c>
      <c r="D77" s="7"/>
      <c r="E77" s="7"/>
      <c r="F77" s="7">
        <v>20000</v>
      </c>
      <c r="G77" s="64">
        <v>17500</v>
      </c>
      <c r="H77" s="64">
        <v>37500</v>
      </c>
    </row>
    <row r="78" spans="2:9" x14ac:dyDescent="0.25">
      <c r="B78" s="8">
        <v>322</v>
      </c>
      <c r="C78" s="6" t="s">
        <v>42</v>
      </c>
      <c r="D78" s="7"/>
      <c r="E78" s="7"/>
      <c r="F78" s="7">
        <v>180000</v>
      </c>
      <c r="G78" s="64">
        <v>2900</v>
      </c>
      <c r="H78" s="64">
        <v>182900</v>
      </c>
    </row>
    <row r="79" spans="2:9" x14ac:dyDescent="0.25">
      <c r="B79" s="8">
        <v>323</v>
      </c>
      <c r="C79" s="6" t="s">
        <v>43</v>
      </c>
      <c r="D79" s="7"/>
      <c r="E79" s="7"/>
      <c r="F79" s="7">
        <v>530000</v>
      </c>
      <c r="G79" s="64">
        <v>83750</v>
      </c>
      <c r="H79" s="64">
        <v>613750</v>
      </c>
    </row>
    <row r="80" spans="2:9" ht="23.25" x14ac:dyDescent="0.25">
      <c r="B80" s="8">
        <v>324</v>
      </c>
      <c r="C80" s="6" t="s">
        <v>44</v>
      </c>
      <c r="D80" s="7"/>
      <c r="E80" s="7"/>
      <c r="F80" s="7">
        <v>80000</v>
      </c>
      <c r="G80" s="64">
        <v>-80000</v>
      </c>
      <c r="H80" s="64">
        <v>0</v>
      </c>
    </row>
    <row r="81" spans="2:8" ht="23.25" x14ac:dyDescent="0.25">
      <c r="B81" s="8">
        <v>329</v>
      </c>
      <c r="C81" s="6" t="s">
        <v>45</v>
      </c>
      <c r="D81" s="7"/>
      <c r="E81" s="7"/>
      <c r="F81" s="7">
        <v>120000</v>
      </c>
      <c r="G81" s="64">
        <v>-5569</v>
      </c>
      <c r="H81" s="64">
        <v>114431</v>
      </c>
    </row>
    <row r="82" spans="2:8" x14ac:dyDescent="0.25">
      <c r="B82" s="11">
        <v>34</v>
      </c>
      <c r="C82" s="12" t="s">
        <v>46</v>
      </c>
      <c r="D82" s="13"/>
      <c r="E82" s="13"/>
      <c r="F82" s="13">
        <f>SUM(F83:F84)</f>
        <v>27000</v>
      </c>
      <c r="G82" s="168">
        <f>SUM(G83:G84)</f>
        <v>-21800</v>
      </c>
      <c r="H82" s="168">
        <f>SUM(H83:H84)</f>
        <v>5200</v>
      </c>
    </row>
    <row r="83" spans="2:8" x14ac:dyDescent="0.25">
      <c r="B83" s="8">
        <v>342</v>
      </c>
      <c r="C83" s="19" t="s">
        <v>47</v>
      </c>
      <c r="D83" s="18"/>
      <c r="E83" s="7"/>
      <c r="F83" s="7">
        <v>12000</v>
      </c>
      <c r="G83" s="64">
        <v>-12000</v>
      </c>
      <c r="H83" s="64">
        <v>0</v>
      </c>
    </row>
    <row r="84" spans="2:8" x14ac:dyDescent="0.25">
      <c r="B84" s="8">
        <v>343</v>
      </c>
      <c r="C84" s="19" t="s">
        <v>48</v>
      </c>
      <c r="D84" s="18"/>
      <c r="E84" s="7"/>
      <c r="F84" s="7">
        <v>15000</v>
      </c>
      <c r="G84" s="64">
        <v>-9800</v>
      </c>
      <c r="H84" s="64">
        <v>5200</v>
      </c>
    </row>
    <row r="85" spans="2:8" x14ac:dyDescent="0.25">
      <c r="B85" s="14">
        <v>35</v>
      </c>
      <c r="C85" s="26" t="s">
        <v>49</v>
      </c>
      <c r="D85" s="25"/>
      <c r="E85" s="16"/>
      <c r="F85" s="17">
        <f>SUM(F86)</f>
        <v>80000</v>
      </c>
      <c r="G85" s="168">
        <f>SUM(G86)</f>
        <v>25500</v>
      </c>
      <c r="H85" s="168">
        <f>SUM(H86)</f>
        <v>105500</v>
      </c>
    </row>
    <row r="86" spans="2:8" x14ac:dyDescent="0.25">
      <c r="B86" s="8">
        <v>352</v>
      </c>
      <c r="C86" s="19" t="s">
        <v>50</v>
      </c>
      <c r="D86" s="18"/>
      <c r="E86" s="7"/>
      <c r="F86" s="7">
        <v>80000</v>
      </c>
      <c r="G86" s="64">
        <v>25500</v>
      </c>
      <c r="H86" s="64">
        <v>105500</v>
      </c>
    </row>
    <row r="87" spans="2:8" ht="34.5" x14ac:dyDescent="0.25">
      <c r="B87" s="11">
        <v>37</v>
      </c>
      <c r="C87" s="12" t="s">
        <v>51</v>
      </c>
      <c r="D87" s="13"/>
      <c r="E87" s="13"/>
      <c r="F87" s="13">
        <f>SUM(F88)</f>
        <v>80000</v>
      </c>
      <c r="G87" s="168">
        <f>SUM(G88)</f>
        <v>16200</v>
      </c>
      <c r="H87" s="168">
        <f>SUM(H88)</f>
        <v>96200</v>
      </c>
    </row>
    <row r="88" spans="2:8" ht="23.25" x14ac:dyDescent="0.25">
      <c r="B88" s="8">
        <v>372</v>
      </c>
      <c r="C88" s="6" t="s">
        <v>52</v>
      </c>
      <c r="D88" s="7"/>
      <c r="E88" s="7"/>
      <c r="F88" s="7">
        <v>80000</v>
      </c>
      <c r="G88" s="64">
        <v>16200</v>
      </c>
      <c r="H88" s="64">
        <v>96200</v>
      </c>
    </row>
    <row r="89" spans="2:8" x14ac:dyDescent="0.25">
      <c r="B89" s="11">
        <v>38</v>
      </c>
      <c r="C89" s="12" t="s">
        <v>53</v>
      </c>
      <c r="D89" s="13"/>
      <c r="E89" s="13"/>
      <c r="F89" s="13">
        <f>SUM(F90)</f>
        <v>125100</v>
      </c>
      <c r="G89" s="168">
        <f>SUM(G90)</f>
        <v>-48600</v>
      </c>
      <c r="H89" s="168">
        <f>SUM(H90)</f>
        <v>76500</v>
      </c>
    </row>
    <row r="90" spans="2:8" x14ac:dyDescent="0.25">
      <c r="B90" s="8">
        <v>381</v>
      </c>
      <c r="C90" s="6" t="s">
        <v>54</v>
      </c>
      <c r="D90" s="7"/>
      <c r="E90" s="7"/>
      <c r="F90" s="7">
        <v>125100</v>
      </c>
      <c r="G90" s="64">
        <v>-48600</v>
      </c>
      <c r="H90" s="64">
        <v>76500</v>
      </c>
    </row>
    <row r="91" spans="2:8" x14ac:dyDescent="0.25">
      <c r="B91" s="155">
        <v>4</v>
      </c>
      <c r="C91" s="156" t="s">
        <v>8</v>
      </c>
      <c r="D91" s="157"/>
      <c r="E91" s="157"/>
      <c r="F91" s="157">
        <f>SUM(F92+F95)</f>
        <v>2880000</v>
      </c>
      <c r="G91" s="170">
        <f>SUM(G92+G95)</f>
        <v>-1881400</v>
      </c>
      <c r="H91" s="170">
        <f>SUM(H92+H95)</f>
        <v>998600</v>
      </c>
    </row>
    <row r="92" spans="2:8" ht="34.5" x14ac:dyDescent="0.25">
      <c r="B92" s="11">
        <v>42</v>
      </c>
      <c r="C92" s="12" t="s">
        <v>55</v>
      </c>
      <c r="D92" s="13"/>
      <c r="E92" s="13"/>
      <c r="F92" s="13">
        <f>SUM(F93:F94)</f>
        <v>260000</v>
      </c>
      <c r="G92" s="168">
        <f>SUM(G93:G94)</f>
        <v>-244900</v>
      </c>
      <c r="H92" s="168">
        <f>SUM(H93:H94)</f>
        <v>15100</v>
      </c>
    </row>
    <row r="93" spans="2:8" x14ac:dyDescent="0.25">
      <c r="B93" s="8">
        <v>421</v>
      </c>
      <c r="C93" s="6" t="s">
        <v>56</v>
      </c>
      <c r="D93" s="7"/>
      <c r="E93" s="7"/>
      <c r="F93" s="7">
        <v>250000</v>
      </c>
      <c r="G93" s="64">
        <v>-238800</v>
      </c>
      <c r="H93" s="64">
        <v>11200</v>
      </c>
    </row>
    <row r="94" spans="2:8" x14ac:dyDescent="0.25">
      <c r="B94" s="8">
        <v>422</v>
      </c>
      <c r="C94" s="6" t="s">
        <v>57</v>
      </c>
      <c r="D94" s="7"/>
      <c r="E94" s="7"/>
      <c r="F94" s="7">
        <v>10000</v>
      </c>
      <c r="G94" s="64">
        <v>-6100</v>
      </c>
      <c r="H94" s="64">
        <v>3900</v>
      </c>
    </row>
    <row r="95" spans="2:8" ht="23.25" x14ac:dyDescent="0.25">
      <c r="B95" s="14">
        <v>45</v>
      </c>
      <c r="C95" s="15" t="s">
        <v>58</v>
      </c>
      <c r="D95" s="16"/>
      <c r="E95" s="16"/>
      <c r="F95" s="17">
        <f>SUM(F96)</f>
        <v>2620000</v>
      </c>
      <c r="G95" s="168">
        <f>SUM(G96)</f>
        <v>-1636500</v>
      </c>
      <c r="H95" s="168">
        <f>SUM(H96)</f>
        <v>983500</v>
      </c>
    </row>
    <row r="96" spans="2:8" ht="23.25" x14ac:dyDescent="0.25">
      <c r="B96" s="8">
        <v>451</v>
      </c>
      <c r="C96" s="6" t="s">
        <v>59</v>
      </c>
      <c r="D96" s="7"/>
      <c r="E96" s="7"/>
      <c r="F96" s="7">
        <v>2620000</v>
      </c>
      <c r="G96" s="64">
        <v>-1636500</v>
      </c>
      <c r="H96" s="64">
        <v>983500</v>
      </c>
    </row>
    <row r="97" spans="2:8" ht="23.25" x14ac:dyDescent="0.25">
      <c r="B97" s="22" t="s">
        <v>9</v>
      </c>
      <c r="C97" s="24" t="s">
        <v>60</v>
      </c>
      <c r="D97" s="23"/>
      <c r="E97" s="23"/>
      <c r="F97" s="172">
        <f>SUM(F98)</f>
        <v>300000</v>
      </c>
      <c r="G97" s="170">
        <f>SUM(G98+G101)</f>
        <v>-265000</v>
      </c>
      <c r="H97" s="170">
        <f>SUM(H98+H101)</f>
        <v>35000</v>
      </c>
    </row>
    <row r="98" spans="2:8" ht="23.25" x14ac:dyDescent="0.25">
      <c r="B98" s="20" t="s">
        <v>61</v>
      </c>
      <c r="C98" s="21" t="s">
        <v>62</v>
      </c>
      <c r="D98" s="16"/>
      <c r="E98" s="16"/>
      <c r="F98" s="16">
        <f>SUM(F100+F101)</f>
        <v>300000</v>
      </c>
      <c r="G98" s="168">
        <f>SUM(G99)</f>
        <v>-300000</v>
      </c>
      <c r="H98" s="168">
        <f>SUM(H99)</f>
        <v>0</v>
      </c>
    </row>
    <row r="99" spans="2:8" ht="23.25" x14ac:dyDescent="0.25">
      <c r="B99" s="8">
        <v>54</v>
      </c>
      <c r="C99" s="6" t="s">
        <v>62</v>
      </c>
      <c r="D99" s="7"/>
      <c r="E99" s="7"/>
      <c r="F99" s="7">
        <f>SUM(F100)</f>
        <v>300000</v>
      </c>
      <c r="G99" s="64">
        <v>-300000</v>
      </c>
      <c r="H99" s="64">
        <v>0</v>
      </c>
    </row>
    <row r="100" spans="2:8" x14ac:dyDescent="0.25">
      <c r="B100" s="8">
        <v>542</v>
      </c>
      <c r="C100" s="6" t="s">
        <v>63</v>
      </c>
      <c r="D100" s="7"/>
      <c r="E100" s="7"/>
      <c r="F100" s="7">
        <v>300000</v>
      </c>
      <c r="G100" s="64">
        <v>-300000</v>
      </c>
      <c r="H100" s="64">
        <v>0</v>
      </c>
    </row>
    <row r="101" spans="2:8" s="209" customFormat="1" ht="23.25" x14ac:dyDescent="0.25">
      <c r="B101" s="8">
        <v>547</v>
      </c>
      <c r="C101" s="6" t="s">
        <v>301</v>
      </c>
      <c r="D101" s="7"/>
      <c r="E101" s="7"/>
      <c r="F101" s="7">
        <v>0</v>
      </c>
      <c r="G101" s="64">
        <v>35000</v>
      </c>
      <c r="H101" s="64">
        <v>35000</v>
      </c>
    </row>
    <row r="102" spans="2:8" x14ac:dyDescent="0.25">
      <c r="B102" s="147" t="s">
        <v>64</v>
      </c>
      <c r="C102" s="147"/>
      <c r="D102" s="147"/>
      <c r="E102" s="147"/>
      <c r="F102" s="148"/>
      <c r="G102" s="113"/>
      <c r="H102" s="113"/>
    </row>
    <row r="103" spans="2:8" x14ac:dyDescent="0.25">
      <c r="B103" s="155">
        <v>9</v>
      </c>
      <c r="C103" s="156" t="s">
        <v>65</v>
      </c>
      <c r="D103" s="157"/>
      <c r="E103" s="157"/>
      <c r="F103" s="157">
        <f t="shared" ref="F103:H104" si="1">SUM(F104)</f>
        <v>-52100</v>
      </c>
      <c r="G103" s="207">
        <f>SUM(G104)</f>
        <v>411044.85</v>
      </c>
      <c r="H103" s="170">
        <f t="shared" si="1"/>
        <v>358944.85</v>
      </c>
    </row>
    <row r="104" spans="2:8" x14ac:dyDescent="0.25">
      <c r="B104" s="11">
        <v>92</v>
      </c>
      <c r="C104" s="12" t="s">
        <v>66</v>
      </c>
      <c r="D104" s="13"/>
      <c r="E104" s="13"/>
      <c r="F104" s="13">
        <f t="shared" si="1"/>
        <v>-52100</v>
      </c>
      <c r="G104" s="168">
        <f t="shared" si="1"/>
        <v>411044.85</v>
      </c>
      <c r="H104" s="168">
        <f t="shared" si="1"/>
        <v>358944.85</v>
      </c>
    </row>
    <row r="105" spans="2:8" x14ac:dyDescent="0.25">
      <c r="B105" s="8">
        <v>922</v>
      </c>
      <c r="C105" s="6" t="s">
        <v>267</v>
      </c>
      <c r="D105" s="7"/>
      <c r="E105" s="7"/>
      <c r="F105" s="7">
        <v>-52100</v>
      </c>
      <c r="G105" s="181">
        <v>411044.85</v>
      </c>
      <c r="H105" s="181">
        <v>358944.85</v>
      </c>
    </row>
    <row r="106" spans="2:8" s="164" customFormat="1" x14ac:dyDescent="0.25">
      <c r="B106" s="8"/>
      <c r="C106" s="167"/>
      <c r="D106" s="7"/>
      <c r="E106" s="7"/>
      <c r="F106" s="7"/>
    </row>
    <row r="107" spans="2:8" s="164" customFormat="1" x14ac:dyDescent="0.25">
      <c r="B107" s="8"/>
      <c r="C107" s="6"/>
      <c r="D107" s="7"/>
      <c r="E107" s="7"/>
      <c r="F107" s="7"/>
    </row>
    <row r="108" spans="2:8" s="164" customFormat="1" x14ac:dyDescent="0.25">
      <c r="B108" s="8"/>
      <c r="C108" s="6"/>
      <c r="D108" s="7"/>
      <c r="E108" s="7"/>
      <c r="F108" s="7"/>
    </row>
    <row r="109" spans="2:8" x14ac:dyDescent="0.25">
      <c r="B109" s="218" t="s">
        <v>67</v>
      </c>
      <c r="C109" s="218"/>
      <c r="D109" s="218"/>
      <c r="E109" s="218"/>
      <c r="F109" s="218"/>
    </row>
    <row r="110" spans="2:8" x14ac:dyDescent="0.25">
      <c r="B110" s="210" t="s">
        <v>289</v>
      </c>
      <c r="C110" s="211"/>
      <c r="D110" s="211"/>
      <c r="E110" s="211"/>
      <c r="F110" s="211"/>
    </row>
    <row r="111" spans="2:8" x14ac:dyDescent="0.25">
      <c r="B111" s="210" t="s">
        <v>72</v>
      </c>
      <c r="C111" s="211"/>
      <c r="D111" s="211"/>
      <c r="E111" s="211"/>
      <c r="F111" s="211"/>
    </row>
    <row r="112" spans="2:8" x14ac:dyDescent="0.25">
      <c r="B112" s="219" t="s">
        <v>290</v>
      </c>
      <c r="C112" s="220"/>
      <c r="D112" s="220"/>
      <c r="E112" s="220"/>
      <c r="F112" s="220"/>
    </row>
    <row r="113" spans="2:6" x14ac:dyDescent="0.25">
      <c r="B113" s="211"/>
      <c r="C113" s="211"/>
      <c r="D113" s="211"/>
      <c r="E113" s="211"/>
      <c r="F113" s="211"/>
    </row>
    <row r="114" spans="2:6" x14ac:dyDescent="0.25">
      <c r="B114" s="211" t="s">
        <v>68</v>
      </c>
      <c r="C114" s="211"/>
      <c r="D114" s="211"/>
      <c r="E114" s="211"/>
      <c r="F114" s="211"/>
    </row>
    <row r="116" spans="2:6" x14ac:dyDescent="0.25">
      <c r="C116" s="28"/>
    </row>
  </sheetData>
  <mergeCells count="22">
    <mergeCell ref="B8:F8"/>
    <mergeCell ref="B11:F11"/>
    <mergeCell ref="B9:F9"/>
    <mergeCell ref="B10:F10"/>
    <mergeCell ref="B12:F12"/>
    <mergeCell ref="B29:F29"/>
    <mergeCell ref="B30:F30"/>
    <mergeCell ref="B31:F31"/>
    <mergeCell ref="B33:F33"/>
    <mergeCell ref="B114:F114"/>
    <mergeCell ref="B112:F112"/>
    <mergeCell ref="B32:F32"/>
    <mergeCell ref="B111:F111"/>
    <mergeCell ref="B113:F113"/>
    <mergeCell ref="B110:F110"/>
    <mergeCell ref="B109:F109"/>
    <mergeCell ref="B2:F2"/>
    <mergeCell ref="B3:F3"/>
    <mergeCell ref="B4:F4"/>
    <mergeCell ref="B5:F5"/>
    <mergeCell ref="B7:F7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11"/>
  <sheetViews>
    <sheetView topLeftCell="A178" workbookViewId="0">
      <selection activeCell="H189" sqref="H189"/>
    </sheetView>
  </sheetViews>
  <sheetFormatPr defaultRowHeight="15" x14ac:dyDescent="0.25"/>
  <cols>
    <col min="1" max="1" width="1.28515625" customWidth="1"/>
    <col min="2" max="2" width="7.7109375" customWidth="1"/>
    <col min="3" max="3" width="11.28515625" customWidth="1"/>
    <col min="4" max="4" width="39.28515625" customWidth="1"/>
    <col min="5" max="5" width="3.85546875" customWidth="1"/>
    <col min="6" max="6" width="2.85546875" customWidth="1"/>
    <col min="7" max="7" width="16.85546875" customWidth="1"/>
    <col min="8" max="8" width="3.5703125" customWidth="1"/>
    <col min="9" max="9" width="17.28515625" customWidth="1"/>
    <col min="10" max="10" width="2.85546875" customWidth="1"/>
    <col min="11" max="11" width="18.85546875" customWidth="1"/>
    <col min="12" max="12" width="9.140625" hidden="1" customWidth="1"/>
  </cols>
  <sheetData>
    <row r="2" spans="2:12" ht="19.5" x14ac:dyDescent="0.3">
      <c r="B2" s="29" t="s">
        <v>73</v>
      </c>
      <c r="C2" s="27"/>
      <c r="D2" s="27"/>
      <c r="E2" s="27"/>
      <c r="F2" s="27"/>
      <c r="G2" s="27"/>
    </row>
    <row r="3" spans="2:12" x14ac:dyDescent="0.25">
      <c r="B3" s="30"/>
      <c r="C3" s="30" t="s">
        <v>15</v>
      </c>
      <c r="D3" s="30"/>
      <c r="E3" s="30"/>
      <c r="F3" s="30"/>
      <c r="G3" s="161" t="s">
        <v>264</v>
      </c>
      <c r="H3" s="112"/>
      <c r="I3" s="162" t="s">
        <v>270</v>
      </c>
      <c r="J3" s="112"/>
      <c r="K3" s="162" t="s">
        <v>273</v>
      </c>
      <c r="L3" s="112"/>
    </row>
    <row r="4" spans="2:12" x14ac:dyDescent="0.25">
      <c r="B4" s="30"/>
      <c r="C4" s="30" t="s">
        <v>16</v>
      </c>
      <c r="D4" s="30" t="s">
        <v>74</v>
      </c>
      <c r="E4" s="30"/>
      <c r="F4" s="30"/>
      <c r="G4" s="161">
        <v>2021</v>
      </c>
      <c r="H4" s="112"/>
      <c r="I4" s="162" t="s">
        <v>276</v>
      </c>
      <c r="J4" s="112"/>
      <c r="K4" s="162">
        <v>2021</v>
      </c>
      <c r="L4" s="112"/>
    </row>
    <row r="5" spans="2:12" x14ac:dyDescent="0.25">
      <c r="B5" s="31"/>
      <c r="C5" s="32" t="s">
        <v>75</v>
      </c>
      <c r="D5" s="31" t="s">
        <v>76</v>
      </c>
      <c r="E5" s="33"/>
      <c r="F5" s="33"/>
      <c r="G5" s="33">
        <f>SUM(G7+G20+G31+G62+G77+G85+G93+G105+G134+G146+G178)</f>
        <v>4842100</v>
      </c>
      <c r="H5" s="113"/>
      <c r="I5" s="171">
        <f>SUM(I9+I20+I31+I62+I77+I85+I93+I105+I134+I146+I181)</f>
        <v>-2138519</v>
      </c>
      <c r="J5" s="113"/>
      <c r="K5" s="171">
        <f>SUM(K9+K20+K31+K62+K77+K85+K93+K105+K134+K146+K181)</f>
        <v>2703581</v>
      </c>
      <c r="L5" s="113"/>
    </row>
    <row r="6" spans="2:12" x14ac:dyDescent="0.25">
      <c r="B6" s="118" t="s">
        <v>77</v>
      </c>
      <c r="C6" s="121">
        <v>10</v>
      </c>
      <c r="D6" s="118" t="s">
        <v>78</v>
      </c>
      <c r="E6" s="119"/>
      <c r="F6" s="119"/>
      <c r="G6" s="119"/>
      <c r="H6" s="122"/>
      <c r="I6" s="180"/>
      <c r="J6" s="122"/>
      <c r="K6" s="122"/>
      <c r="L6" s="122"/>
    </row>
    <row r="7" spans="2:12" x14ac:dyDescent="0.25">
      <c r="B7" s="118" t="s">
        <v>79</v>
      </c>
      <c r="C7" s="121">
        <v>1001</v>
      </c>
      <c r="D7" s="118" t="s">
        <v>80</v>
      </c>
      <c r="E7" s="119"/>
      <c r="F7" s="119"/>
      <c r="G7" s="119">
        <f>SUM(G9)</f>
        <v>110000</v>
      </c>
      <c r="H7" s="122"/>
      <c r="I7" s="201">
        <f>SUM(I9)</f>
        <v>-53000</v>
      </c>
      <c r="J7" s="122"/>
      <c r="K7" s="201">
        <f>SUM(K9)</f>
        <v>57000</v>
      </c>
      <c r="L7" s="122"/>
    </row>
    <row r="8" spans="2:12" ht="23.25" x14ac:dyDescent="0.25">
      <c r="B8" s="123" t="s">
        <v>81</v>
      </c>
      <c r="C8" s="124" t="s">
        <v>82</v>
      </c>
      <c r="D8" s="125" t="s">
        <v>83</v>
      </c>
      <c r="E8" s="126"/>
      <c r="F8" s="126"/>
      <c r="G8" s="126"/>
      <c r="H8" s="127"/>
      <c r="I8" s="127"/>
      <c r="J8" s="127"/>
      <c r="K8" s="127"/>
      <c r="L8" s="127"/>
    </row>
    <row r="9" spans="2:12" x14ac:dyDescent="0.25">
      <c r="B9" s="128" t="s">
        <v>84</v>
      </c>
      <c r="C9" s="124" t="s">
        <v>85</v>
      </c>
      <c r="D9" s="125" t="s">
        <v>86</v>
      </c>
      <c r="E9" s="126"/>
      <c r="F9" s="126"/>
      <c r="G9" s="126">
        <f>SUM(G11+G14)</f>
        <v>110000</v>
      </c>
      <c r="H9" s="127"/>
      <c r="I9" s="176">
        <f>SUM(I11+I14)</f>
        <v>-53000</v>
      </c>
      <c r="J9" s="127"/>
      <c r="K9" s="176">
        <f>SUM(K11+K14)</f>
        <v>57000</v>
      </c>
      <c r="L9" s="127"/>
    </row>
    <row r="10" spans="2:12" x14ac:dyDescent="0.25">
      <c r="B10" s="37"/>
      <c r="C10" s="38" t="s">
        <v>87</v>
      </c>
      <c r="D10" s="37" t="s">
        <v>88</v>
      </c>
      <c r="E10" s="39"/>
      <c r="F10" s="39"/>
      <c r="G10" s="39"/>
      <c r="H10" s="111"/>
      <c r="I10" s="111"/>
      <c r="J10" s="111"/>
      <c r="K10" s="111"/>
      <c r="L10" s="111"/>
    </row>
    <row r="11" spans="2:12" x14ac:dyDescent="0.25">
      <c r="B11" s="40"/>
      <c r="C11" s="41">
        <v>3</v>
      </c>
      <c r="D11" s="40" t="s">
        <v>7</v>
      </c>
      <c r="E11" s="42"/>
      <c r="F11" s="42"/>
      <c r="G11" s="42">
        <f>SUM(G12)</f>
        <v>70000</v>
      </c>
      <c r="I11" s="64">
        <f>SUM(I12)</f>
        <v>-28000</v>
      </c>
      <c r="J11" s="64"/>
      <c r="K11" s="64">
        <f>SUM(K12)</f>
        <v>42000</v>
      </c>
    </row>
    <row r="12" spans="2:12" x14ac:dyDescent="0.25">
      <c r="B12" s="40"/>
      <c r="C12" s="41">
        <v>32</v>
      </c>
      <c r="D12" s="40" t="s">
        <v>40</v>
      </c>
      <c r="E12" s="42"/>
      <c r="F12" s="42"/>
      <c r="G12" s="42">
        <f>SUM(G13:G13)</f>
        <v>70000</v>
      </c>
      <c r="I12" s="64">
        <f>SUM(I13)</f>
        <v>-28000</v>
      </c>
      <c r="J12" s="64"/>
      <c r="K12" s="64">
        <f>SUM(K13)</f>
        <v>42000</v>
      </c>
    </row>
    <row r="13" spans="2:12" ht="24.75" x14ac:dyDescent="0.25">
      <c r="B13" s="43"/>
      <c r="C13" s="44">
        <v>329</v>
      </c>
      <c r="D13" s="43" t="s">
        <v>89</v>
      </c>
      <c r="E13" s="45"/>
      <c r="F13" s="45"/>
      <c r="G13" s="45">
        <v>70000</v>
      </c>
      <c r="I13" s="64">
        <v>-28000</v>
      </c>
      <c r="J13" s="64"/>
      <c r="K13" s="64">
        <v>42000</v>
      </c>
    </row>
    <row r="14" spans="2:12" s="164" customFormat="1" x14ac:dyDescent="0.25">
      <c r="B14" s="53"/>
      <c r="C14" s="38">
        <v>3</v>
      </c>
      <c r="D14" s="37" t="s">
        <v>265</v>
      </c>
      <c r="E14" s="54"/>
      <c r="F14" s="54"/>
      <c r="G14" s="39">
        <f>SUM(G15)</f>
        <v>40000</v>
      </c>
      <c r="H14" s="111"/>
      <c r="I14" s="168">
        <f>SUM(I15)</f>
        <v>-25000</v>
      </c>
      <c r="J14" s="168"/>
      <c r="K14" s="168">
        <f>SUM(K15)</f>
        <v>15000</v>
      </c>
    </row>
    <row r="15" spans="2:12" s="164" customFormat="1" x14ac:dyDescent="0.25">
      <c r="B15" s="43"/>
      <c r="C15" s="41">
        <v>32</v>
      </c>
      <c r="D15" s="40" t="s">
        <v>40</v>
      </c>
      <c r="E15" s="45"/>
      <c r="F15" s="45"/>
      <c r="G15" s="42">
        <f>SUM(G16:G17)</f>
        <v>40000</v>
      </c>
      <c r="I15" s="64">
        <f>SUM(I16:I17)</f>
        <v>-25000</v>
      </c>
      <c r="J15" s="64"/>
      <c r="K15" s="64">
        <v>15000</v>
      </c>
    </row>
    <row r="16" spans="2:12" s="164" customFormat="1" x14ac:dyDescent="0.25">
      <c r="B16" s="43"/>
      <c r="C16" s="44">
        <v>322</v>
      </c>
      <c r="D16" s="43" t="s">
        <v>293</v>
      </c>
      <c r="E16" s="45"/>
      <c r="F16" s="45"/>
      <c r="G16" s="45">
        <v>20000</v>
      </c>
      <c r="I16" s="64">
        <v>-20000</v>
      </c>
      <c r="J16" s="64"/>
      <c r="K16" s="64">
        <v>0</v>
      </c>
    </row>
    <row r="17" spans="2:12" s="164" customFormat="1" x14ac:dyDescent="0.25">
      <c r="B17" s="43"/>
      <c r="C17" s="44">
        <v>329</v>
      </c>
      <c r="D17" s="43" t="s">
        <v>90</v>
      </c>
      <c r="E17" s="45"/>
      <c r="F17" s="45"/>
      <c r="G17" s="45">
        <v>20000</v>
      </c>
      <c r="I17" s="64">
        <v>-5000</v>
      </c>
      <c r="J17" s="64"/>
      <c r="K17" s="64">
        <v>15000</v>
      </c>
    </row>
    <row r="18" spans="2:12" x14ac:dyDescent="0.25">
      <c r="B18" s="114" t="s">
        <v>79</v>
      </c>
      <c r="C18" s="115">
        <v>1002</v>
      </c>
      <c r="D18" s="114" t="s">
        <v>91</v>
      </c>
      <c r="E18" s="116"/>
      <c r="F18" s="116"/>
      <c r="G18" s="116"/>
      <c r="H18" s="117"/>
      <c r="I18" s="175"/>
      <c r="J18" s="175"/>
      <c r="K18" s="175"/>
      <c r="L18" s="117"/>
    </row>
    <row r="19" spans="2:12" ht="23.25" x14ac:dyDescent="0.25">
      <c r="B19" s="123" t="s">
        <v>81</v>
      </c>
      <c r="C19" s="124" t="s">
        <v>82</v>
      </c>
      <c r="D19" s="125" t="s">
        <v>83</v>
      </c>
      <c r="E19" s="126"/>
      <c r="F19" s="126"/>
      <c r="G19" s="126"/>
      <c r="H19" s="127"/>
      <c r="I19" s="176"/>
      <c r="J19" s="176"/>
      <c r="K19" s="176"/>
      <c r="L19" s="127"/>
    </row>
    <row r="20" spans="2:12" x14ac:dyDescent="0.25">
      <c r="B20" s="128" t="s">
        <v>84</v>
      </c>
      <c r="C20" s="124" t="s">
        <v>92</v>
      </c>
      <c r="D20" s="125" t="s">
        <v>93</v>
      </c>
      <c r="E20" s="126"/>
      <c r="F20" s="126"/>
      <c r="G20" s="126">
        <f>SUM(G22)</f>
        <v>436000</v>
      </c>
      <c r="H20" s="127"/>
      <c r="I20" s="190">
        <f>SUM(I22)</f>
        <v>36000</v>
      </c>
      <c r="J20" s="190"/>
      <c r="K20" s="190">
        <f>SUM(K22)</f>
        <v>472000</v>
      </c>
      <c r="L20" s="127"/>
    </row>
    <row r="21" spans="2:12" x14ac:dyDescent="0.25">
      <c r="B21" s="37"/>
      <c r="C21" s="46" t="s">
        <v>87</v>
      </c>
      <c r="D21" s="37" t="s">
        <v>88</v>
      </c>
      <c r="E21" s="47"/>
      <c r="F21" s="47"/>
      <c r="G21" s="47"/>
      <c r="H21" s="111"/>
      <c r="I21" s="168"/>
      <c r="J21" s="168"/>
      <c r="K21" s="168"/>
      <c r="L21" s="111"/>
    </row>
    <row r="22" spans="2:12" x14ac:dyDescent="0.25">
      <c r="B22" s="40"/>
      <c r="C22" s="41">
        <v>3</v>
      </c>
      <c r="D22" s="40" t="s">
        <v>7</v>
      </c>
      <c r="E22" s="42"/>
      <c r="F22" s="42"/>
      <c r="G22" s="42">
        <f>SUM(G23+G27)</f>
        <v>436000</v>
      </c>
      <c r="I22" s="181">
        <f>SUM(I23+I27)</f>
        <v>36000</v>
      </c>
      <c r="J22" s="64"/>
      <c r="K22" s="181">
        <f>SUM(K23+K27)</f>
        <v>472000</v>
      </c>
    </row>
    <row r="23" spans="2:12" x14ac:dyDescent="0.25">
      <c r="B23" s="40"/>
      <c r="C23" s="41">
        <v>31</v>
      </c>
      <c r="D23" s="40" t="s">
        <v>36</v>
      </c>
      <c r="E23" s="42"/>
      <c r="F23" s="42"/>
      <c r="G23" s="42">
        <f>SUM(G24:G26)</f>
        <v>420000</v>
      </c>
      <c r="I23" s="181">
        <f>SUM(I24:I26)</f>
        <v>18000</v>
      </c>
      <c r="J23" s="64"/>
      <c r="K23" s="181">
        <f>SUM(K24:K26)</f>
        <v>438000</v>
      </c>
    </row>
    <row r="24" spans="2:12" x14ac:dyDescent="0.25">
      <c r="B24" s="43"/>
      <c r="C24" s="44">
        <v>311</v>
      </c>
      <c r="D24" s="43" t="s">
        <v>94</v>
      </c>
      <c r="E24" s="45"/>
      <c r="F24" s="42"/>
      <c r="G24" s="45">
        <v>350000</v>
      </c>
      <c r="I24" s="64">
        <v>18000</v>
      </c>
      <c r="J24" s="64"/>
      <c r="K24" s="64">
        <v>368000</v>
      </c>
    </row>
    <row r="25" spans="2:12" x14ac:dyDescent="0.25">
      <c r="B25" s="43"/>
      <c r="C25" s="44">
        <v>312</v>
      </c>
      <c r="D25" s="43" t="s">
        <v>38</v>
      </c>
      <c r="E25" s="45"/>
      <c r="F25" s="42"/>
      <c r="G25" s="45">
        <v>10000</v>
      </c>
      <c r="I25" s="64">
        <v>0</v>
      </c>
      <c r="J25" s="64"/>
      <c r="K25" s="64">
        <v>10000</v>
      </c>
    </row>
    <row r="26" spans="2:12" x14ac:dyDescent="0.25">
      <c r="B26" s="43"/>
      <c r="C26" s="44">
        <v>313</v>
      </c>
      <c r="D26" s="43" t="s">
        <v>95</v>
      </c>
      <c r="E26" s="45"/>
      <c r="F26" s="42"/>
      <c r="G26" s="45">
        <v>60000</v>
      </c>
      <c r="I26" s="64">
        <v>0</v>
      </c>
      <c r="J26" s="64"/>
      <c r="K26" s="64">
        <v>60000</v>
      </c>
    </row>
    <row r="27" spans="2:12" x14ac:dyDescent="0.25">
      <c r="B27" s="40"/>
      <c r="C27" s="41">
        <v>32</v>
      </c>
      <c r="D27" s="40" t="s">
        <v>40</v>
      </c>
      <c r="E27" s="45"/>
      <c r="F27" s="42"/>
      <c r="G27" s="42">
        <f>SUM(G28)</f>
        <v>16000</v>
      </c>
      <c r="I27" s="181">
        <f>SUM(I28)</f>
        <v>18000</v>
      </c>
      <c r="J27" s="64"/>
      <c r="K27" s="181">
        <f>SUM(K28)</f>
        <v>34000</v>
      </c>
    </row>
    <row r="28" spans="2:12" x14ac:dyDescent="0.25">
      <c r="B28" s="43"/>
      <c r="C28" s="44">
        <v>321</v>
      </c>
      <c r="D28" s="43" t="s">
        <v>96</v>
      </c>
      <c r="E28" s="45"/>
      <c r="F28" s="42"/>
      <c r="G28" s="45">
        <v>16000</v>
      </c>
      <c r="I28" s="64">
        <v>18000</v>
      </c>
      <c r="J28" s="64"/>
      <c r="K28" s="64">
        <v>34000</v>
      </c>
    </row>
    <row r="29" spans="2:12" x14ac:dyDescent="0.25">
      <c r="B29" s="48" t="s">
        <v>79</v>
      </c>
      <c r="C29" s="49">
        <v>1002</v>
      </c>
      <c r="D29" s="48" t="s">
        <v>91</v>
      </c>
      <c r="E29" s="50"/>
      <c r="F29" s="51"/>
      <c r="G29" s="51"/>
      <c r="H29" s="117"/>
      <c r="I29" s="117"/>
      <c r="J29" s="117"/>
      <c r="K29" s="117"/>
      <c r="L29" s="120"/>
    </row>
    <row r="30" spans="2:12" ht="23.25" x14ac:dyDescent="0.25">
      <c r="B30" s="123" t="s">
        <v>81</v>
      </c>
      <c r="C30" s="124" t="s">
        <v>97</v>
      </c>
      <c r="D30" s="125" t="s">
        <v>83</v>
      </c>
      <c r="E30" s="132"/>
      <c r="F30" s="133"/>
      <c r="G30" s="133"/>
      <c r="H30" s="127"/>
      <c r="I30" s="127"/>
      <c r="J30" s="127"/>
      <c r="K30" s="127"/>
      <c r="L30" s="127"/>
    </row>
    <row r="31" spans="2:12" x14ac:dyDescent="0.25">
      <c r="B31" s="128" t="s">
        <v>84</v>
      </c>
      <c r="C31" s="124" t="s">
        <v>98</v>
      </c>
      <c r="D31" s="125" t="s">
        <v>99</v>
      </c>
      <c r="E31" s="126"/>
      <c r="F31" s="126"/>
      <c r="G31" s="126">
        <f>SUM(G33)</f>
        <v>531000</v>
      </c>
      <c r="H31" s="127"/>
      <c r="I31" s="190">
        <f>SUM(I33)</f>
        <v>16906</v>
      </c>
      <c r="J31" s="192"/>
      <c r="K31" s="190">
        <f>SUM(K33)</f>
        <v>547906</v>
      </c>
      <c r="L31" s="127"/>
    </row>
    <row r="32" spans="2:12" x14ac:dyDescent="0.25">
      <c r="B32" s="37"/>
      <c r="C32" s="46" t="s">
        <v>87</v>
      </c>
      <c r="D32" s="37" t="s">
        <v>88</v>
      </c>
      <c r="E32" s="47"/>
      <c r="F32" s="47"/>
      <c r="G32" s="47"/>
      <c r="H32" s="111"/>
      <c r="I32" s="111"/>
      <c r="J32" s="111"/>
      <c r="K32" s="111"/>
      <c r="L32" s="111"/>
    </row>
    <row r="33" spans="2:11" x14ac:dyDescent="0.25">
      <c r="B33" s="40"/>
      <c r="C33" s="41">
        <v>3</v>
      </c>
      <c r="D33" s="40" t="s">
        <v>7</v>
      </c>
      <c r="E33" s="42"/>
      <c r="F33" s="42"/>
      <c r="G33" s="42">
        <f>SUM(G34+G57)</f>
        <v>531000</v>
      </c>
      <c r="I33" s="181">
        <f>SUM(I34+I57)</f>
        <v>16906</v>
      </c>
      <c r="J33" s="64"/>
      <c r="K33" s="181">
        <f>SUM(K34+K57)</f>
        <v>547906</v>
      </c>
    </row>
    <row r="34" spans="2:11" x14ac:dyDescent="0.25">
      <c r="B34" s="40"/>
      <c r="C34" s="41">
        <v>32</v>
      </c>
      <c r="D34" s="40" t="s">
        <v>40</v>
      </c>
      <c r="E34" s="42"/>
      <c r="F34" s="42"/>
      <c r="G34" s="42">
        <f>SUM(G35:G56)</f>
        <v>504000</v>
      </c>
      <c r="I34" s="181">
        <f>SUM(I35:I56)</f>
        <v>38706</v>
      </c>
      <c r="J34" s="64"/>
      <c r="K34" s="181">
        <f>SUM(K35:K56)</f>
        <v>542706</v>
      </c>
    </row>
    <row r="35" spans="2:11" x14ac:dyDescent="0.25">
      <c r="B35" s="43"/>
      <c r="C35" s="44">
        <v>321</v>
      </c>
      <c r="D35" s="43" t="s">
        <v>100</v>
      </c>
      <c r="E35" s="42"/>
      <c r="F35" s="45"/>
      <c r="G35" s="45">
        <v>2000</v>
      </c>
      <c r="I35" s="64">
        <v>1500</v>
      </c>
      <c r="J35" s="64"/>
      <c r="K35" s="64">
        <v>3500</v>
      </c>
    </row>
    <row r="36" spans="2:11" x14ac:dyDescent="0.25">
      <c r="B36" s="43"/>
      <c r="C36" s="44">
        <v>321</v>
      </c>
      <c r="D36" s="43" t="s">
        <v>101</v>
      </c>
      <c r="E36" s="42"/>
      <c r="F36" s="45"/>
      <c r="G36" s="45">
        <v>2000</v>
      </c>
      <c r="I36" s="64">
        <v>-2000</v>
      </c>
      <c r="J36" s="64"/>
      <c r="K36" s="64">
        <v>0</v>
      </c>
    </row>
    <row r="37" spans="2:11" x14ac:dyDescent="0.25">
      <c r="B37" s="43"/>
      <c r="C37" s="44">
        <v>322</v>
      </c>
      <c r="D37" s="43" t="s">
        <v>102</v>
      </c>
      <c r="E37" s="42"/>
      <c r="F37" s="45"/>
      <c r="G37" s="45">
        <v>20000</v>
      </c>
      <c r="I37" s="64">
        <v>-2000</v>
      </c>
      <c r="J37" s="64"/>
      <c r="K37" s="64">
        <v>18000</v>
      </c>
    </row>
    <row r="38" spans="2:11" x14ac:dyDescent="0.25">
      <c r="B38" s="43"/>
      <c r="C38" s="44">
        <v>322</v>
      </c>
      <c r="D38" s="43" t="s">
        <v>103</v>
      </c>
      <c r="E38" s="45"/>
      <c r="F38" s="45"/>
      <c r="G38" s="45">
        <v>40000</v>
      </c>
      <c r="I38" s="64">
        <v>23500</v>
      </c>
      <c r="J38" s="64"/>
      <c r="K38" s="64">
        <v>63500</v>
      </c>
    </row>
    <row r="39" spans="2:11" ht="24.75" x14ac:dyDescent="0.25">
      <c r="B39" s="43"/>
      <c r="C39" s="44">
        <v>322</v>
      </c>
      <c r="D39" s="43" t="s">
        <v>104</v>
      </c>
      <c r="E39" s="45"/>
      <c r="F39" s="45"/>
      <c r="G39" s="45">
        <v>20000</v>
      </c>
      <c r="I39" s="64">
        <v>0</v>
      </c>
      <c r="J39" s="64"/>
      <c r="K39" s="64">
        <v>20000</v>
      </c>
    </row>
    <row r="40" spans="2:11" s="164" customFormat="1" x14ac:dyDescent="0.25">
      <c r="B40" s="43"/>
      <c r="C40" s="44">
        <v>322</v>
      </c>
      <c r="D40" s="43" t="s">
        <v>266</v>
      </c>
      <c r="E40" s="45"/>
      <c r="F40" s="45"/>
      <c r="G40" s="45">
        <v>2000</v>
      </c>
      <c r="I40" s="64">
        <v>-600</v>
      </c>
      <c r="J40" s="64"/>
      <c r="K40" s="64">
        <v>1400</v>
      </c>
    </row>
    <row r="41" spans="2:11" x14ac:dyDescent="0.25">
      <c r="B41" s="43"/>
      <c r="C41" s="44">
        <v>322</v>
      </c>
      <c r="D41" s="43" t="s">
        <v>105</v>
      </c>
      <c r="E41" s="45"/>
      <c r="F41" s="45"/>
      <c r="G41" s="45">
        <v>8000</v>
      </c>
      <c r="I41" s="64">
        <v>2000</v>
      </c>
      <c r="J41" s="64"/>
      <c r="K41" s="64">
        <v>10000</v>
      </c>
    </row>
    <row r="42" spans="2:11" x14ac:dyDescent="0.25">
      <c r="B42" s="43"/>
      <c r="C42" s="44">
        <v>323</v>
      </c>
      <c r="D42" s="43" t="s">
        <v>106</v>
      </c>
      <c r="E42" s="45"/>
      <c r="F42" s="45"/>
      <c r="G42" s="45">
        <v>17000</v>
      </c>
      <c r="I42" s="64">
        <v>0</v>
      </c>
      <c r="J42" s="64"/>
      <c r="K42" s="64">
        <v>17000</v>
      </c>
    </row>
    <row r="43" spans="2:11" x14ac:dyDescent="0.25">
      <c r="B43" s="43"/>
      <c r="C43" s="44">
        <v>323</v>
      </c>
      <c r="D43" s="43" t="s">
        <v>107</v>
      </c>
      <c r="E43" s="45"/>
      <c r="F43" s="45"/>
      <c r="G43" s="45">
        <v>20000</v>
      </c>
      <c r="I43" s="64">
        <v>10000</v>
      </c>
      <c r="J43" s="64"/>
      <c r="K43" s="64">
        <v>30000</v>
      </c>
    </row>
    <row r="44" spans="2:11" x14ac:dyDescent="0.25">
      <c r="B44" s="43"/>
      <c r="C44" s="44">
        <v>323</v>
      </c>
      <c r="D44" s="43" t="s">
        <v>108</v>
      </c>
      <c r="E44" s="45"/>
      <c r="F44" s="45"/>
      <c r="G44" s="45">
        <v>10000</v>
      </c>
      <c r="I44" s="64">
        <v>5000</v>
      </c>
      <c r="J44" s="64"/>
      <c r="K44" s="64">
        <v>15000</v>
      </c>
    </row>
    <row r="45" spans="2:11" x14ac:dyDescent="0.25">
      <c r="B45" s="43"/>
      <c r="C45" s="44">
        <v>323</v>
      </c>
      <c r="D45" s="43" t="s">
        <v>109</v>
      </c>
      <c r="E45" s="45"/>
      <c r="F45" s="45"/>
      <c r="G45" s="45">
        <v>30000</v>
      </c>
      <c r="I45" s="64">
        <v>-20000</v>
      </c>
      <c r="J45" s="64"/>
      <c r="K45" s="64">
        <v>10000</v>
      </c>
    </row>
    <row r="46" spans="2:11" s="94" customFormat="1" x14ac:dyDescent="0.25">
      <c r="B46" s="43"/>
      <c r="C46" s="44">
        <v>323</v>
      </c>
      <c r="D46" s="43" t="s">
        <v>239</v>
      </c>
      <c r="E46" s="45"/>
      <c r="F46" s="45"/>
      <c r="G46" s="45">
        <v>50000</v>
      </c>
      <c r="I46" s="64">
        <v>-11500</v>
      </c>
      <c r="J46" s="64"/>
      <c r="K46" s="64">
        <v>38500</v>
      </c>
    </row>
    <row r="47" spans="2:11" x14ac:dyDescent="0.25">
      <c r="B47" s="43"/>
      <c r="C47" s="44">
        <v>323</v>
      </c>
      <c r="D47" s="43" t="s">
        <v>110</v>
      </c>
      <c r="E47" s="45"/>
      <c r="F47" s="45"/>
      <c r="G47" s="45">
        <v>5000</v>
      </c>
      <c r="I47" s="64">
        <v>-250</v>
      </c>
      <c r="J47" s="64"/>
      <c r="K47" s="64">
        <v>4750</v>
      </c>
    </row>
    <row r="48" spans="2:11" x14ac:dyDescent="0.25">
      <c r="B48" s="43"/>
      <c r="C48" s="44">
        <v>323</v>
      </c>
      <c r="D48" s="43" t="s">
        <v>111</v>
      </c>
      <c r="E48" s="45"/>
      <c r="F48" s="45"/>
      <c r="G48" s="45">
        <v>100000</v>
      </c>
      <c r="I48" s="64">
        <v>-84375</v>
      </c>
      <c r="J48" s="64"/>
      <c r="K48" s="64">
        <v>15625</v>
      </c>
    </row>
    <row r="49" spans="2:12" x14ac:dyDescent="0.25">
      <c r="B49" s="43"/>
      <c r="C49" s="44">
        <v>323</v>
      </c>
      <c r="D49" s="43" t="s">
        <v>112</v>
      </c>
      <c r="E49" s="45"/>
      <c r="F49" s="45"/>
      <c r="G49" s="45">
        <v>50000</v>
      </c>
      <c r="I49" s="64">
        <v>143000</v>
      </c>
      <c r="J49" s="64"/>
      <c r="K49" s="64">
        <v>193000</v>
      </c>
    </row>
    <row r="50" spans="2:12" x14ac:dyDescent="0.25">
      <c r="B50" s="43"/>
      <c r="C50" s="44">
        <v>323</v>
      </c>
      <c r="D50" s="43" t="s">
        <v>113</v>
      </c>
      <c r="E50" s="45"/>
      <c r="F50" s="45"/>
      <c r="G50" s="45">
        <v>8000</v>
      </c>
      <c r="I50" s="64">
        <v>17000</v>
      </c>
      <c r="J50" s="64"/>
      <c r="K50" s="64">
        <v>25000</v>
      </c>
    </row>
    <row r="51" spans="2:12" ht="17.25" customHeight="1" x14ac:dyDescent="0.25">
      <c r="B51" s="43"/>
      <c r="C51" s="44">
        <v>323</v>
      </c>
      <c r="D51" s="43" t="s">
        <v>114</v>
      </c>
      <c r="E51" s="45"/>
      <c r="F51" s="45"/>
      <c r="G51" s="45">
        <v>10000</v>
      </c>
      <c r="I51" s="64">
        <v>10000</v>
      </c>
      <c r="J51" s="64"/>
      <c r="K51" s="64">
        <v>20000</v>
      </c>
    </row>
    <row r="52" spans="2:12" ht="24.75" x14ac:dyDescent="0.25">
      <c r="B52" s="43"/>
      <c r="C52" s="44">
        <v>324</v>
      </c>
      <c r="D52" s="43" t="s">
        <v>44</v>
      </c>
      <c r="E52" s="45"/>
      <c r="F52" s="45"/>
      <c r="G52" s="45">
        <v>80000</v>
      </c>
      <c r="I52" s="64">
        <v>-80000</v>
      </c>
      <c r="J52" s="64"/>
      <c r="K52" s="64">
        <v>0</v>
      </c>
    </row>
    <row r="53" spans="2:12" s="206" customFormat="1" x14ac:dyDescent="0.25">
      <c r="B53" s="43"/>
      <c r="C53" s="44">
        <v>329</v>
      </c>
      <c r="D53" s="43" t="s">
        <v>291</v>
      </c>
      <c r="E53" s="45"/>
      <c r="F53" s="45"/>
      <c r="G53" s="45">
        <v>0</v>
      </c>
      <c r="I53" s="64">
        <v>28431</v>
      </c>
      <c r="J53" s="64"/>
      <c r="K53" s="64">
        <v>28431</v>
      </c>
    </row>
    <row r="54" spans="2:12" ht="24.75" x14ac:dyDescent="0.25">
      <c r="B54" s="43"/>
      <c r="C54" s="44">
        <v>329</v>
      </c>
      <c r="D54" s="43" t="s">
        <v>115</v>
      </c>
      <c r="E54" s="45"/>
      <c r="F54" s="45"/>
      <c r="G54" s="45">
        <v>5000</v>
      </c>
      <c r="I54" s="64">
        <v>-1000</v>
      </c>
      <c r="J54" s="64"/>
      <c r="K54" s="64">
        <v>4000</v>
      </c>
    </row>
    <row r="55" spans="2:12" x14ac:dyDescent="0.25">
      <c r="B55" s="43"/>
      <c r="C55" s="44">
        <v>329</v>
      </c>
      <c r="D55" s="43" t="s">
        <v>116</v>
      </c>
      <c r="E55" s="45"/>
      <c r="F55" s="45"/>
      <c r="G55" s="45">
        <v>15000</v>
      </c>
      <c r="I55" s="64">
        <v>0</v>
      </c>
      <c r="J55" s="64"/>
      <c r="K55" s="64">
        <v>15000</v>
      </c>
    </row>
    <row r="56" spans="2:12" x14ac:dyDescent="0.25">
      <c r="B56" s="43"/>
      <c r="C56" s="44">
        <v>329</v>
      </c>
      <c r="D56" s="43" t="s">
        <v>249</v>
      </c>
      <c r="E56" s="45"/>
      <c r="F56" s="45"/>
      <c r="G56" s="45">
        <v>10000</v>
      </c>
      <c r="I56" s="64">
        <v>0</v>
      </c>
      <c r="J56" s="64"/>
      <c r="K56" s="64">
        <v>10000</v>
      </c>
    </row>
    <row r="57" spans="2:12" x14ac:dyDescent="0.25">
      <c r="B57" s="43"/>
      <c r="C57" s="41">
        <v>34</v>
      </c>
      <c r="D57" s="40" t="s">
        <v>46</v>
      </c>
      <c r="E57" s="45"/>
      <c r="F57" s="45"/>
      <c r="G57" s="42">
        <f>SUM(G58:G61)</f>
        <v>27000</v>
      </c>
      <c r="I57" s="181">
        <f>SUM(I58:I61)</f>
        <v>-21800</v>
      </c>
      <c r="J57" s="64"/>
      <c r="K57" s="181">
        <f>SUM(K58:K61)</f>
        <v>5200</v>
      </c>
    </row>
    <row r="58" spans="2:12" x14ac:dyDescent="0.25">
      <c r="B58" s="40"/>
      <c r="C58" s="44">
        <v>342</v>
      </c>
      <c r="D58" s="43" t="s">
        <v>117</v>
      </c>
      <c r="E58" s="42"/>
      <c r="F58" s="42"/>
      <c r="G58" s="45">
        <v>12000</v>
      </c>
      <c r="I58" s="64">
        <v>-12000</v>
      </c>
      <c r="J58" s="64"/>
      <c r="K58" s="64">
        <v>0</v>
      </c>
    </row>
    <row r="59" spans="2:12" x14ac:dyDescent="0.25">
      <c r="B59" s="43"/>
      <c r="C59" s="44">
        <v>343</v>
      </c>
      <c r="D59" s="43" t="s">
        <v>118</v>
      </c>
      <c r="E59" s="45"/>
      <c r="F59" s="45"/>
      <c r="G59" s="45">
        <v>7000</v>
      </c>
      <c r="I59" s="64">
        <v>-1800</v>
      </c>
      <c r="J59" s="64"/>
      <c r="K59" s="64">
        <v>5200</v>
      </c>
    </row>
    <row r="60" spans="2:12" s="95" customFormat="1" x14ac:dyDescent="0.25">
      <c r="B60" s="43"/>
      <c r="C60" s="44">
        <v>343</v>
      </c>
      <c r="D60" s="43" t="s">
        <v>240</v>
      </c>
      <c r="E60" s="45"/>
      <c r="F60" s="45"/>
      <c r="G60" s="45">
        <v>3000</v>
      </c>
      <c r="I60" s="64">
        <v>-3000</v>
      </c>
      <c r="J60" s="64"/>
      <c r="K60" s="64">
        <v>0</v>
      </c>
    </row>
    <row r="61" spans="2:12" s="85" customFormat="1" x14ac:dyDescent="0.25">
      <c r="B61" s="43"/>
      <c r="C61" s="44">
        <v>343</v>
      </c>
      <c r="D61" s="43" t="s">
        <v>234</v>
      </c>
      <c r="E61" s="45"/>
      <c r="F61" s="45"/>
      <c r="G61" s="45">
        <v>5000</v>
      </c>
      <c r="I61" s="64">
        <v>-5000</v>
      </c>
      <c r="J61" s="64"/>
      <c r="K61" s="64">
        <v>0</v>
      </c>
    </row>
    <row r="62" spans="2:12" x14ac:dyDescent="0.25">
      <c r="B62" s="48" t="s">
        <v>79</v>
      </c>
      <c r="C62" s="49">
        <v>1003</v>
      </c>
      <c r="D62" s="48" t="s">
        <v>119</v>
      </c>
      <c r="E62" s="52"/>
      <c r="F62" s="52"/>
      <c r="G62" s="51">
        <f>SUM(G64+G70)</f>
        <v>300000</v>
      </c>
      <c r="H62" s="117"/>
      <c r="I62" s="170">
        <f>SUM(I64+I70)</f>
        <v>14875</v>
      </c>
      <c r="J62" s="175"/>
      <c r="K62" s="170">
        <f>SUM(K64+K70)</f>
        <v>314875</v>
      </c>
      <c r="L62" s="117"/>
    </row>
    <row r="63" spans="2:12" ht="23.25" x14ac:dyDescent="0.25">
      <c r="B63" s="60" t="s">
        <v>81</v>
      </c>
      <c r="C63" s="129" t="s">
        <v>120</v>
      </c>
      <c r="D63" s="130" t="s">
        <v>121</v>
      </c>
      <c r="E63" s="131"/>
      <c r="F63" s="131"/>
      <c r="G63" s="131"/>
      <c r="H63" s="120"/>
      <c r="I63" s="169"/>
      <c r="J63" s="169"/>
      <c r="K63" s="169"/>
      <c r="L63" s="120"/>
    </row>
    <row r="64" spans="2:12" x14ac:dyDescent="0.25">
      <c r="B64" s="61" t="s">
        <v>84</v>
      </c>
      <c r="C64" s="129" t="s">
        <v>122</v>
      </c>
      <c r="D64" s="130" t="s">
        <v>123</v>
      </c>
      <c r="E64" s="131"/>
      <c r="F64" s="131"/>
      <c r="G64" s="131">
        <f>SUM(G66)</f>
        <v>80000</v>
      </c>
      <c r="H64" s="120"/>
      <c r="I64" s="191">
        <f>SUM(I66)</f>
        <v>0</v>
      </c>
      <c r="J64" s="191"/>
      <c r="K64" s="191">
        <f>SUM(K66)</f>
        <v>80000</v>
      </c>
      <c r="L64" s="120"/>
    </row>
    <row r="65" spans="2:12" x14ac:dyDescent="0.25">
      <c r="B65" s="37"/>
      <c r="C65" s="46" t="s">
        <v>87</v>
      </c>
      <c r="D65" s="37" t="s">
        <v>124</v>
      </c>
      <c r="E65" s="47"/>
      <c r="F65" s="47"/>
      <c r="G65" s="47"/>
      <c r="H65" s="111"/>
      <c r="I65" s="168"/>
      <c r="J65" s="168"/>
      <c r="K65" s="168"/>
      <c r="L65" s="111"/>
    </row>
    <row r="66" spans="2:12" x14ac:dyDescent="0.25">
      <c r="B66" s="40"/>
      <c r="C66" s="41">
        <v>3</v>
      </c>
      <c r="D66" s="40" t="s">
        <v>7</v>
      </c>
      <c r="E66" s="42"/>
      <c r="F66" s="42"/>
      <c r="G66" s="42">
        <f>SUM(G67)</f>
        <v>80000</v>
      </c>
      <c r="I66" s="181">
        <f>SUM(I67)</f>
        <v>0</v>
      </c>
      <c r="J66" s="181"/>
      <c r="K66" s="181">
        <f>SUM(K67)</f>
        <v>80000</v>
      </c>
    </row>
    <row r="67" spans="2:12" x14ac:dyDescent="0.25">
      <c r="B67" s="40"/>
      <c r="C67" s="41">
        <v>32</v>
      </c>
      <c r="D67" s="40" t="s">
        <v>40</v>
      </c>
      <c r="E67" s="42"/>
      <c r="F67" s="42"/>
      <c r="G67" s="42">
        <f>SUM(G68:G69)</f>
        <v>80000</v>
      </c>
      <c r="I67" s="181">
        <f>SUM(I68:I69)</f>
        <v>0</v>
      </c>
      <c r="J67" s="181"/>
      <c r="K67" s="181">
        <f>SUM(K68:K69)</f>
        <v>80000</v>
      </c>
    </row>
    <row r="68" spans="2:12" x14ac:dyDescent="0.25">
      <c r="B68" s="43"/>
      <c r="C68" s="44">
        <v>322</v>
      </c>
      <c r="D68" s="43" t="s">
        <v>125</v>
      </c>
      <c r="E68" s="45"/>
      <c r="F68" s="45"/>
      <c r="G68" s="45">
        <v>70000</v>
      </c>
      <c r="I68" s="64">
        <v>0</v>
      </c>
      <c r="J68" s="64"/>
      <c r="K68" s="64">
        <v>70000</v>
      </c>
    </row>
    <row r="69" spans="2:12" x14ac:dyDescent="0.25">
      <c r="B69" s="43"/>
      <c r="C69" s="44">
        <v>323</v>
      </c>
      <c r="D69" s="43" t="s">
        <v>126</v>
      </c>
      <c r="E69" s="45"/>
      <c r="F69" s="45"/>
      <c r="G69" s="45">
        <v>10000</v>
      </c>
      <c r="I69" s="64">
        <v>0</v>
      </c>
      <c r="J69" s="64"/>
      <c r="K69" s="64">
        <v>10000</v>
      </c>
    </row>
    <row r="70" spans="2:12" x14ac:dyDescent="0.25">
      <c r="B70" s="130"/>
      <c r="C70" s="129" t="s">
        <v>127</v>
      </c>
      <c r="D70" s="130" t="s">
        <v>121</v>
      </c>
      <c r="E70" s="131"/>
      <c r="F70" s="131"/>
      <c r="G70" s="131">
        <f>SUM(G72)</f>
        <v>220000</v>
      </c>
      <c r="H70" s="120"/>
      <c r="I70" s="169">
        <f>SUM(I72)</f>
        <v>14875</v>
      </c>
      <c r="J70" s="169"/>
      <c r="K70" s="169">
        <f>SUM(K72)</f>
        <v>234875</v>
      </c>
      <c r="L70" s="120"/>
    </row>
    <row r="71" spans="2:12" x14ac:dyDescent="0.25">
      <c r="B71" s="37"/>
      <c r="C71" s="46" t="s">
        <v>87</v>
      </c>
      <c r="D71" s="37" t="s">
        <v>124</v>
      </c>
      <c r="E71" s="47"/>
      <c r="F71" s="47"/>
      <c r="G71" s="47"/>
      <c r="H71" s="111"/>
      <c r="I71" s="168"/>
      <c r="J71" s="168"/>
      <c r="K71" s="168"/>
      <c r="L71" s="111"/>
    </row>
    <row r="72" spans="2:12" x14ac:dyDescent="0.25">
      <c r="B72" s="40"/>
      <c r="C72" s="41">
        <v>3</v>
      </c>
      <c r="D72" s="40" t="s">
        <v>7</v>
      </c>
      <c r="E72" s="42"/>
      <c r="F72" s="42"/>
      <c r="G72" s="42">
        <f>SUM(G73)</f>
        <v>220000</v>
      </c>
      <c r="I72" s="181">
        <f>SUM(I73)</f>
        <v>14875</v>
      </c>
      <c r="J72" s="181"/>
      <c r="K72" s="181">
        <f>SUM(K73)</f>
        <v>234875</v>
      </c>
    </row>
    <row r="73" spans="2:12" x14ac:dyDescent="0.25">
      <c r="B73" s="40"/>
      <c r="C73" s="41">
        <v>32</v>
      </c>
      <c r="D73" s="40" t="s">
        <v>40</v>
      </c>
      <c r="E73" s="42"/>
      <c r="F73" s="42"/>
      <c r="G73" s="42">
        <f>SUM(G74:G76)</f>
        <v>220000</v>
      </c>
      <c r="I73" s="181">
        <f>SUM(I74:I76)</f>
        <v>14875</v>
      </c>
      <c r="J73" s="181"/>
      <c r="K73" s="181">
        <f>SUM(K74:K76)</f>
        <v>234875</v>
      </c>
    </row>
    <row r="74" spans="2:12" x14ac:dyDescent="0.25">
      <c r="B74" s="40"/>
      <c r="C74" s="44">
        <v>323</v>
      </c>
      <c r="D74" s="43" t="s">
        <v>284</v>
      </c>
      <c r="E74" s="42"/>
      <c r="F74" s="42"/>
      <c r="G74" s="45">
        <v>200000</v>
      </c>
      <c r="I74" s="64">
        <v>30000</v>
      </c>
      <c r="J74" s="64"/>
      <c r="K74" s="64">
        <v>230000</v>
      </c>
    </row>
    <row r="75" spans="2:12" x14ac:dyDescent="0.25">
      <c r="B75" s="43"/>
      <c r="C75" s="44">
        <v>323</v>
      </c>
      <c r="D75" s="43" t="s">
        <v>128</v>
      </c>
      <c r="E75" s="45"/>
      <c r="F75" s="45"/>
      <c r="G75" s="45">
        <v>5000</v>
      </c>
      <c r="I75" s="64">
        <v>-125</v>
      </c>
      <c r="J75" s="64"/>
      <c r="K75" s="64">
        <v>4875</v>
      </c>
    </row>
    <row r="76" spans="2:12" x14ac:dyDescent="0.25">
      <c r="B76" s="43"/>
      <c r="C76" s="44">
        <v>323</v>
      </c>
      <c r="D76" s="43" t="s">
        <v>129</v>
      </c>
      <c r="E76" s="45"/>
      <c r="F76" s="45"/>
      <c r="G76" s="45">
        <v>15000</v>
      </c>
      <c r="I76" s="64">
        <v>-15000</v>
      </c>
      <c r="J76" s="64"/>
      <c r="K76" s="64">
        <v>0</v>
      </c>
    </row>
    <row r="77" spans="2:12" x14ac:dyDescent="0.25">
      <c r="B77" s="34" t="s">
        <v>79</v>
      </c>
      <c r="C77" s="115">
        <v>1004</v>
      </c>
      <c r="D77" s="114" t="s">
        <v>130</v>
      </c>
      <c r="E77" s="116"/>
      <c r="F77" s="116"/>
      <c r="G77" s="116">
        <f>SUM(G79)</f>
        <v>30000</v>
      </c>
      <c r="H77" s="117"/>
      <c r="I77" s="170">
        <f>SUM(I79)</f>
        <v>-1800</v>
      </c>
      <c r="J77" s="175"/>
      <c r="K77" s="170">
        <f>SUM(K79)</f>
        <v>28200</v>
      </c>
      <c r="L77" s="117"/>
    </row>
    <row r="78" spans="2:12" ht="24.75" x14ac:dyDescent="0.25">
      <c r="B78" s="123" t="s">
        <v>81</v>
      </c>
      <c r="C78" s="124" t="s">
        <v>131</v>
      </c>
      <c r="D78" s="125" t="s">
        <v>132</v>
      </c>
      <c r="E78" s="126"/>
      <c r="F78" s="126"/>
      <c r="G78" s="126"/>
      <c r="H78" s="127"/>
      <c r="I78" s="176"/>
      <c r="J78" s="176"/>
      <c r="K78" s="176"/>
      <c r="L78" s="127"/>
    </row>
    <row r="79" spans="2:12" x14ac:dyDescent="0.25">
      <c r="B79" s="128" t="s">
        <v>84</v>
      </c>
      <c r="C79" s="124" t="s">
        <v>133</v>
      </c>
      <c r="D79" s="125"/>
      <c r="E79" s="126"/>
      <c r="F79" s="126"/>
      <c r="G79" s="126">
        <f>SUM(G81+G86)</f>
        <v>30000</v>
      </c>
      <c r="H79" s="127"/>
      <c r="I79" s="190">
        <f>SUM(I81)</f>
        <v>-1800</v>
      </c>
      <c r="J79" s="190"/>
      <c r="K79" s="190">
        <f>SUM(K81)</f>
        <v>28200</v>
      </c>
      <c r="L79" s="127"/>
    </row>
    <row r="80" spans="2:12" x14ac:dyDescent="0.25">
      <c r="B80" s="37"/>
      <c r="C80" s="46" t="s">
        <v>87</v>
      </c>
      <c r="D80" s="37" t="s">
        <v>134</v>
      </c>
      <c r="E80" s="47"/>
      <c r="F80" s="47"/>
      <c r="G80" s="47"/>
      <c r="H80" s="111"/>
      <c r="I80" s="168"/>
      <c r="J80" s="168"/>
      <c r="K80" s="168"/>
      <c r="L80" s="111"/>
    </row>
    <row r="81" spans="2:12" x14ac:dyDescent="0.25">
      <c r="B81" s="40"/>
      <c r="C81" s="41">
        <v>3</v>
      </c>
      <c r="D81" s="40" t="s">
        <v>7</v>
      </c>
      <c r="E81" s="42"/>
      <c r="F81" s="42"/>
      <c r="G81" s="42">
        <f>SUM(G82)</f>
        <v>30000</v>
      </c>
      <c r="I81" s="181">
        <f>SUM(I82)</f>
        <v>-1800</v>
      </c>
      <c r="J81" s="181"/>
      <c r="K81" s="181">
        <f>SUM(K82)</f>
        <v>28200</v>
      </c>
    </row>
    <row r="82" spans="2:12" x14ac:dyDescent="0.25">
      <c r="B82" s="40"/>
      <c r="C82" s="41">
        <v>37</v>
      </c>
      <c r="D82" s="40" t="s">
        <v>135</v>
      </c>
      <c r="E82" s="42"/>
      <c r="F82" s="42"/>
      <c r="G82" s="42">
        <f>SUM(G83:G84)</f>
        <v>30000</v>
      </c>
      <c r="I82" s="181">
        <f>SUM(I83:I84)</f>
        <v>-1800</v>
      </c>
      <c r="J82" s="181"/>
      <c r="K82" s="181">
        <f>SUM(K83:K84)</f>
        <v>28200</v>
      </c>
    </row>
    <row r="83" spans="2:12" x14ac:dyDescent="0.25">
      <c r="B83" s="40"/>
      <c r="C83" s="44">
        <v>372</v>
      </c>
      <c r="D83" s="43" t="s">
        <v>136</v>
      </c>
      <c r="E83" s="42"/>
      <c r="F83" s="42"/>
      <c r="G83" s="45">
        <v>25000</v>
      </c>
      <c r="I83" s="64">
        <v>-1000</v>
      </c>
      <c r="J83" s="64"/>
      <c r="K83" s="64">
        <v>24000</v>
      </c>
    </row>
    <row r="84" spans="2:12" x14ac:dyDescent="0.25">
      <c r="B84" s="40"/>
      <c r="C84" s="41">
        <v>372</v>
      </c>
      <c r="D84" s="43" t="s">
        <v>137</v>
      </c>
      <c r="E84" s="42"/>
      <c r="F84" s="42"/>
      <c r="G84" s="45">
        <v>5000</v>
      </c>
      <c r="I84" s="64">
        <v>-800</v>
      </c>
      <c r="J84" s="64"/>
      <c r="K84" s="64">
        <v>4200</v>
      </c>
    </row>
    <row r="85" spans="2:12" x14ac:dyDescent="0.25">
      <c r="B85" s="34" t="s">
        <v>79</v>
      </c>
      <c r="C85" s="35">
        <v>1005</v>
      </c>
      <c r="D85" s="34" t="s">
        <v>138</v>
      </c>
      <c r="E85" s="36"/>
      <c r="F85" s="36"/>
      <c r="G85" s="36">
        <f>SUM(G87)</f>
        <v>50000</v>
      </c>
      <c r="H85" s="117"/>
      <c r="I85" s="170">
        <f>SUM(I87)</f>
        <v>18000</v>
      </c>
      <c r="J85" s="175"/>
      <c r="K85" s="170">
        <f>SUM(K87)</f>
        <v>68000</v>
      </c>
      <c r="L85" s="117"/>
    </row>
    <row r="86" spans="2:12" ht="24.75" x14ac:dyDescent="0.25">
      <c r="B86" s="123" t="s">
        <v>81</v>
      </c>
      <c r="C86" s="124" t="s">
        <v>131</v>
      </c>
      <c r="D86" s="125" t="s">
        <v>132</v>
      </c>
      <c r="E86" s="126"/>
      <c r="F86" s="126"/>
      <c r="G86" s="126"/>
      <c r="H86" s="127"/>
      <c r="I86" s="176"/>
      <c r="J86" s="176"/>
      <c r="K86" s="176"/>
      <c r="L86" s="127"/>
    </row>
    <row r="87" spans="2:12" x14ac:dyDescent="0.25">
      <c r="B87" s="128" t="s">
        <v>84</v>
      </c>
      <c r="C87" s="124" t="s">
        <v>139</v>
      </c>
      <c r="D87" s="125"/>
      <c r="E87" s="126"/>
      <c r="F87" s="126"/>
      <c r="G87" s="126">
        <f>SUM(G88)</f>
        <v>50000</v>
      </c>
      <c r="H87" s="127"/>
      <c r="I87" s="190">
        <f>SUM(I89)</f>
        <v>18000</v>
      </c>
      <c r="J87" s="176"/>
      <c r="K87" s="190">
        <f>SUM(K89)</f>
        <v>68000</v>
      </c>
      <c r="L87" s="127"/>
    </row>
    <row r="88" spans="2:12" x14ac:dyDescent="0.25">
      <c r="B88" s="37"/>
      <c r="C88" s="46" t="s">
        <v>87</v>
      </c>
      <c r="D88" s="37" t="s">
        <v>134</v>
      </c>
      <c r="E88" s="47"/>
      <c r="F88" s="47"/>
      <c r="G88" s="47">
        <f>SUM(G89)</f>
        <v>50000</v>
      </c>
      <c r="H88" s="111"/>
      <c r="I88" s="196">
        <f>SUM(I89)</f>
        <v>18000</v>
      </c>
      <c r="J88" s="168"/>
      <c r="K88" s="196">
        <f>SUM(K89)</f>
        <v>68000</v>
      </c>
    </row>
    <row r="89" spans="2:12" x14ac:dyDescent="0.25">
      <c r="B89" s="40"/>
      <c r="C89" s="41">
        <v>3</v>
      </c>
      <c r="D89" s="43" t="s">
        <v>7</v>
      </c>
      <c r="E89" s="42"/>
      <c r="F89" s="42"/>
      <c r="G89" s="42">
        <f>SUM(G90:G92)</f>
        <v>50000</v>
      </c>
      <c r="I89" s="181">
        <f>SUM(I90:I92)</f>
        <v>18000</v>
      </c>
      <c r="J89" s="64"/>
      <c r="K89" s="181">
        <f>SUM(K90:K92)</f>
        <v>68000</v>
      </c>
    </row>
    <row r="90" spans="2:12" x14ac:dyDescent="0.25">
      <c r="B90" s="40"/>
      <c r="C90" s="41">
        <v>372</v>
      </c>
      <c r="D90" s="43" t="s">
        <v>140</v>
      </c>
      <c r="E90" s="42"/>
      <c r="F90" s="42"/>
      <c r="G90" s="45">
        <v>5000</v>
      </c>
      <c r="I90" s="64">
        <v>2500</v>
      </c>
      <c r="J90" s="64"/>
      <c r="K90" s="64">
        <v>7500</v>
      </c>
    </row>
    <row r="91" spans="2:12" x14ac:dyDescent="0.25">
      <c r="B91" s="43"/>
      <c r="C91" s="44">
        <v>372</v>
      </c>
      <c r="D91" s="43" t="s">
        <v>237</v>
      </c>
      <c r="E91" s="45"/>
      <c r="F91" s="45"/>
      <c r="G91" s="45">
        <v>30000</v>
      </c>
      <c r="I91" s="64">
        <v>5000</v>
      </c>
      <c r="J91" s="64"/>
      <c r="K91" s="64">
        <v>35000</v>
      </c>
    </row>
    <row r="92" spans="2:12" x14ac:dyDescent="0.25">
      <c r="B92" s="43"/>
      <c r="C92" s="44">
        <v>372</v>
      </c>
      <c r="D92" s="43" t="s">
        <v>141</v>
      </c>
      <c r="E92" s="45"/>
      <c r="F92" s="45"/>
      <c r="G92" s="45">
        <v>15000</v>
      </c>
      <c r="I92" s="64">
        <v>10500</v>
      </c>
      <c r="J92" s="64"/>
      <c r="K92" s="64">
        <v>25500</v>
      </c>
    </row>
    <row r="93" spans="2:12" x14ac:dyDescent="0.25">
      <c r="B93" s="34" t="s">
        <v>79</v>
      </c>
      <c r="C93" s="115">
        <v>1006</v>
      </c>
      <c r="D93" s="114" t="s">
        <v>142</v>
      </c>
      <c r="E93" s="116"/>
      <c r="F93" s="116"/>
      <c r="G93" s="116">
        <f>SUM(G95+G100)</f>
        <v>80000</v>
      </c>
      <c r="H93" s="117"/>
      <c r="I93" s="170">
        <f>SUM(I95+I100)</f>
        <v>25500</v>
      </c>
      <c r="J93" s="175"/>
      <c r="K93" s="170">
        <f>SUM(K95+K100)</f>
        <v>105500</v>
      </c>
      <c r="L93" s="117"/>
    </row>
    <row r="94" spans="2:12" ht="23.25" x14ac:dyDescent="0.25">
      <c r="B94" s="123" t="s">
        <v>81</v>
      </c>
      <c r="C94" s="124" t="s">
        <v>143</v>
      </c>
      <c r="D94" s="125" t="s">
        <v>144</v>
      </c>
      <c r="E94" s="126"/>
      <c r="F94" s="126"/>
      <c r="G94" s="126"/>
      <c r="H94" s="127"/>
      <c r="I94" s="176"/>
      <c r="J94" s="176"/>
      <c r="K94" s="176"/>
      <c r="L94" s="127"/>
    </row>
    <row r="95" spans="2:12" x14ac:dyDescent="0.25">
      <c r="B95" s="128" t="s">
        <v>84</v>
      </c>
      <c r="C95" s="124" t="s">
        <v>145</v>
      </c>
      <c r="D95" s="125" t="s">
        <v>146</v>
      </c>
      <c r="E95" s="126"/>
      <c r="F95" s="126"/>
      <c r="G95" s="126">
        <f>SUM(G97)</f>
        <v>50000</v>
      </c>
      <c r="H95" s="127"/>
      <c r="I95" s="190">
        <f>SUM(I97)</f>
        <v>45000</v>
      </c>
      <c r="J95" s="176"/>
      <c r="K95" s="190">
        <f>SUM(K97)</f>
        <v>95000</v>
      </c>
      <c r="L95" s="127"/>
    </row>
    <row r="96" spans="2:12" x14ac:dyDescent="0.25">
      <c r="B96" s="37"/>
      <c r="C96" s="46" t="s">
        <v>87</v>
      </c>
      <c r="D96" s="37" t="s">
        <v>88</v>
      </c>
      <c r="E96" s="47"/>
      <c r="F96" s="47"/>
      <c r="G96" s="47"/>
      <c r="H96" s="111"/>
      <c r="I96" s="168"/>
      <c r="J96" s="168"/>
      <c r="K96" s="168"/>
      <c r="L96" s="111"/>
    </row>
    <row r="97" spans="2:12" x14ac:dyDescent="0.25">
      <c r="B97" s="40"/>
      <c r="C97" s="41">
        <v>3</v>
      </c>
      <c r="D97" s="40" t="s">
        <v>7</v>
      </c>
      <c r="E97" s="42"/>
      <c r="F97" s="42"/>
      <c r="G97" s="42">
        <f>SUM(G98)</f>
        <v>50000</v>
      </c>
      <c r="I97" s="181">
        <f>SUM(I98)</f>
        <v>45000</v>
      </c>
      <c r="J97" s="64"/>
      <c r="K97" s="181">
        <f>SUM(K98)</f>
        <v>95000</v>
      </c>
    </row>
    <row r="98" spans="2:12" x14ac:dyDescent="0.25">
      <c r="B98" s="40"/>
      <c r="C98" s="41">
        <v>35</v>
      </c>
      <c r="D98" s="40" t="s">
        <v>40</v>
      </c>
      <c r="E98" s="42"/>
      <c r="F98" s="42"/>
      <c r="G98" s="42">
        <f>SUM(G99:G99)</f>
        <v>50000</v>
      </c>
      <c r="I98" s="181">
        <f>SUM(I99:I99)</f>
        <v>45000</v>
      </c>
      <c r="J98" s="64"/>
      <c r="K98" s="181">
        <f>SUM(K99:KK99)</f>
        <v>95000</v>
      </c>
    </row>
    <row r="99" spans="2:12" x14ac:dyDescent="0.25">
      <c r="B99" s="40"/>
      <c r="C99" s="44">
        <v>352</v>
      </c>
      <c r="D99" s="43" t="s">
        <v>149</v>
      </c>
      <c r="E99" s="42"/>
      <c r="F99" s="42"/>
      <c r="G99" s="45">
        <v>50000</v>
      </c>
      <c r="I99" s="64">
        <v>45000</v>
      </c>
      <c r="J99" s="64"/>
      <c r="K99" s="64">
        <v>95000</v>
      </c>
    </row>
    <row r="100" spans="2:12" x14ac:dyDescent="0.25">
      <c r="B100" s="128" t="s">
        <v>84</v>
      </c>
      <c r="C100" s="124" t="s">
        <v>147</v>
      </c>
      <c r="D100" s="125" t="s">
        <v>148</v>
      </c>
      <c r="E100" s="126"/>
      <c r="F100" s="126"/>
      <c r="G100" s="126">
        <f>SUM(G102)</f>
        <v>30000</v>
      </c>
      <c r="H100" s="134"/>
      <c r="I100" s="190">
        <f>SUM(I102)</f>
        <v>-19500</v>
      </c>
      <c r="J100" s="177"/>
      <c r="K100" s="190">
        <f>SUM(K102)</f>
        <v>10500</v>
      </c>
      <c r="L100" s="134"/>
    </row>
    <row r="101" spans="2:12" x14ac:dyDescent="0.25">
      <c r="B101" s="37"/>
      <c r="C101" s="46" t="s">
        <v>87</v>
      </c>
      <c r="D101" s="37" t="s">
        <v>88</v>
      </c>
      <c r="E101" s="47"/>
      <c r="F101" s="47"/>
      <c r="G101" s="47"/>
      <c r="H101" s="111"/>
      <c r="I101" s="168"/>
      <c r="J101" s="168"/>
      <c r="K101" s="168"/>
      <c r="L101" s="111"/>
    </row>
    <row r="102" spans="2:12" x14ac:dyDescent="0.25">
      <c r="B102" s="40"/>
      <c r="C102" s="41">
        <v>3</v>
      </c>
      <c r="D102" s="40" t="s">
        <v>7</v>
      </c>
      <c r="E102" s="42"/>
      <c r="F102" s="42"/>
      <c r="G102" s="42">
        <f>SUM(G103)</f>
        <v>30000</v>
      </c>
      <c r="I102" s="181">
        <f>SUM(I103)</f>
        <v>-19500</v>
      </c>
      <c r="J102" s="64"/>
      <c r="K102" s="181">
        <f>SUM(K103)</f>
        <v>10500</v>
      </c>
    </row>
    <row r="103" spans="2:12" x14ac:dyDescent="0.25">
      <c r="B103" s="40"/>
      <c r="C103" s="41">
        <v>35</v>
      </c>
      <c r="D103" s="40" t="s">
        <v>40</v>
      </c>
      <c r="E103" s="42"/>
      <c r="F103" s="42"/>
      <c r="G103" s="42">
        <f>SUM(G104)</f>
        <v>30000</v>
      </c>
      <c r="I103" s="181">
        <f>SUM(I104)</f>
        <v>-19500</v>
      </c>
      <c r="J103" s="64"/>
      <c r="K103" s="181">
        <f>SUM(K104)</f>
        <v>10500</v>
      </c>
    </row>
    <row r="104" spans="2:12" x14ac:dyDescent="0.25">
      <c r="B104" s="40"/>
      <c r="C104" s="41">
        <v>352</v>
      </c>
      <c r="D104" s="43" t="s">
        <v>149</v>
      </c>
      <c r="E104" s="42"/>
      <c r="F104" s="42"/>
      <c r="G104" s="45">
        <v>30000</v>
      </c>
      <c r="I104" s="64">
        <v>-19500</v>
      </c>
      <c r="J104" s="64"/>
      <c r="K104" s="64">
        <v>10500</v>
      </c>
    </row>
    <row r="105" spans="2:12" x14ac:dyDescent="0.25">
      <c r="B105" s="114" t="s">
        <v>79</v>
      </c>
      <c r="C105" s="115">
        <v>1007</v>
      </c>
      <c r="D105" s="114" t="s">
        <v>150</v>
      </c>
      <c r="E105" s="116"/>
      <c r="F105" s="116"/>
      <c r="G105" s="116">
        <f>SUM(G107+G117)</f>
        <v>100100</v>
      </c>
      <c r="H105" s="117"/>
      <c r="I105" s="170">
        <f>SUM(I107+I117)</f>
        <v>-54600</v>
      </c>
      <c r="J105" s="175"/>
      <c r="K105" s="170">
        <f>SUM(K107+K117+K129)</f>
        <v>45500</v>
      </c>
      <c r="L105" s="117"/>
    </row>
    <row r="106" spans="2:12" ht="23.25" x14ac:dyDescent="0.25">
      <c r="B106" s="123" t="s">
        <v>81</v>
      </c>
      <c r="C106" s="124" t="s">
        <v>151</v>
      </c>
      <c r="D106" s="125" t="s">
        <v>152</v>
      </c>
      <c r="E106" s="126"/>
      <c r="F106" s="126"/>
      <c r="G106" s="135"/>
      <c r="H106" s="134"/>
      <c r="I106" s="177"/>
      <c r="J106" s="177"/>
      <c r="K106" s="177"/>
      <c r="L106" s="134"/>
    </row>
    <row r="107" spans="2:12" x14ac:dyDescent="0.25">
      <c r="B107" s="128" t="s">
        <v>84</v>
      </c>
      <c r="C107" s="124" t="s">
        <v>153</v>
      </c>
      <c r="D107" s="125" t="s">
        <v>154</v>
      </c>
      <c r="E107" s="126"/>
      <c r="F107" s="126"/>
      <c r="G107" s="165">
        <f>SUM(G109)</f>
        <v>40000</v>
      </c>
      <c r="H107" s="134"/>
      <c r="I107" s="189">
        <f>SUM(I109)</f>
        <v>-17500</v>
      </c>
      <c r="J107" s="177"/>
      <c r="K107" s="190">
        <f>SUM(K109)</f>
        <v>22500</v>
      </c>
      <c r="L107" s="134"/>
    </row>
    <row r="108" spans="2:12" x14ac:dyDescent="0.25">
      <c r="B108" s="37"/>
      <c r="C108" s="46" t="s">
        <v>87</v>
      </c>
      <c r="D108" s="37" t="s">
        <v>88</v>
      </c>
      <c r="E108" s="47"/>
      <c r="F108" s="47"/>
      <c r="G108" s="47"/>
      <c r="H108" s="111"/>
      <c r="I108" s="168"/>
      <c r="J108" s="168"/>
      <c r="K108" s="168"/>
      <c r="L108" s="111"/>
    </row>
    <row r="109" spans="2:12" x14ac:dyDescent="0.25">
      <c r="B109" s="40"/>
      <c r="C109" s="41">
        <v>3</v>
      </c>
      <c r="D109" s="40" t="s">
        <v>7</v>
      </c>
      <c r="E109" s="42"/>
      <c r="F109" s="42"/>
      <c r="G109" s="42">
        <f>SUM(G110)</f>
        <v>40000</v>
      </c>
      <c r="I109" s="181">
        <f>SUM(I110)</f>
        <v>-17500</v>
      </c>
      <c r="J109" s="64"/>
      <c r="K109" s="181">
        <f>SUM(K110)</f>
        <v>22500</v>
      </c>
    </row>
    <row r="110" spans="2:12" x14ac:dyDescent="0.25">
      <c r="B110" s="40"/>
      <c r="C110" s="41">
        <v>38</v>
      </c>
      <c r="D110" s="40" t="s">
        <v>40</v>
      </c>
      <c r="E110" s="42"/>
      <c r="F110" s="42"/>
      <c r="G110" s="42">
        <f>SUM(G111:G115)</f>
        <v>40000</v>
      </c>
      <c r="I110" s="181">
        <f>SUM(I111:I115)</f>
        <v>-17500</v>
      </c>
      <c r="J110" s="64"/>
      <c r="K110" s="181">
        <f>SUM(K111:K115)</f>
        <v>22500</v>
      </c>
    </row>
    <row r="111" spans="2:12" x14ac:dyDescent="0.25">
      <c r="B111" s="43"/>
      <c r="C111" s="44">
        <v>381</v>
      </c>
      <c r="D111" s="43" t="s">
        <v>155</v>
      </c>
      <c r="E111" s="45"/>
      <c r="F111" s="45"/>
      <c r="G111" s="45">
        <v>5000</v>
      </c>
      <c r="I111" s="64">
        <v>-3000</v>
      </c>
      <c r="J111" s="64"/>
      <c r="K111" s="64">
        <v>2000</v>
      </c>
    </row>
    <row r="112" spans="2:12" x14ac:dyDescent="0.25">
      <c r="B112" s="43"/>
      <c r="C112" s="44">
        <v>381</v>
      </c>
      <c r="D112" s="43" t="s">
        <v>156</v>
      </c>
      <c r="E112" s="45"/>
      <c r="F112" s="45"/>
      <c r="G112" s="45">
        <v>15000</v>
      </c>
      <c r="I112" s="64">
        <v>-2000</v>
      </c>
      <c r="J112" s="64"/>
      <c r="K112" s="64">
        <v>13000</v>
      </c>
    </row>
    <row r="113" spans="2:12" x14ac:dyDescent="0.25">
      <c r="B113" s="43"/>
      <c r="C113" s="44">
        <v>381</v>
      </c>
      <c r="D113" s="43" t="s">
        <v>157</v>
      </c>
      <c r="E113" s="45"/>
      <c r="F113" s="45"/>
      <c r="G113" s="45">
        <v>5000</v>
      </c>
      <c r="I113" s="64">
        <v>-3000</v>
      </c>
      <c r="J113" s="64"/>
      <c r="K113" s="64">
        <v>2000</v>
      </c>
    </row>
    <row r="114" spans="2:12" x14ac:dyDescent="0.25">
      <c r="B114" s="43"/>
      <c r="C114" s="44">
        <v>381</v>
      </c>
      <c r="D114" s="43" t="s">
        <v>158</v>
      </c>
      <c r="E114" s="45"/>
      <c r="F114" s="45"/>
      <c r="G114" s="45">
        <v>5000</v>
      </c>
      <c r="I114" s="64">
        <v>-3000</v>
      </c>
      <c r="J114" s="64"/>
      <c r="K114" s="64">
        <v>2000</v>
      </c>
    </row>
    <row r="115" spans="2:12" x14ac:dyDescent="0.25">
      <c r="B115" s="43"/>
      <c r="C115" s="44">
        <v>381</v>
      </c>
      <c r="D115" s="43" t="s">
        <v>159</v>
      </c>
      <c r="E115" s="45"/>
      <c r="F115" s="45"/>
      <c r="G115" s="45">
        <v>10000</v>
      </c>
      <c r="I115" s="64">
        <v>-6500</v>
      </c>
      <c r="J115" s="64"/>
      <c r="K115" s="64">
        <v>3500</v>
      </c>
    </row>
    <row r="116" spans="2:12" ht="23.25" x14ac:dyDescent="0.25">
      <c r="B116" s="123" t="s">
        <v>81</v>
      </c>
      <c r="C116" s="124" t="s">
        <v>160</v>
      </c>
      <c r="D116" s="125" t="s">
        <v>161</v>
      </c>
      <c r="E116" s="126"/>
      <c r="F116" s="126"/>
      <c r="G116" s="126"/>
      <c r="H116" s="127"/>
      <c r="I116" s="176"/>
      <c r="J116" s="176"/>
      <c r="K116" s="176"/>
      <c r="L116" s="127"/>
    </row>
    <row r="117" spans="2:12" x14ac:dyDescent="0.25">
      <c r="B117" s="128" t="s">
        <v>84</v>
      </c>
      <c r="C117" s="124" t="s">
        <v>162</v>
      </c>
      <c r="D117" s="125" t="s">
        <v>163</v>
      </c>
      <c r="E117" s="126"/>
      <c r="F117" s="126"/>
      <c r="G117" s="126">
        <f>SUM(G119+G129)</f>
        <v>60100</v>
      </c>
      <c r="H117" s="127"/>
      <c r="I117" s="190">
        <f>SUM(I119+I129)</f>
        <v>-37100</v>
      </c>
      <c r="J117" s="176"/>
      <c r="K117" s="190">
        <f>SUM(K119)</f>
        <v>15900</v>
      </c>
      <c r="L117" s="127"/>
    </row>
    <row r="118" spans="2:12" x14ac:dyDescent="0.25">
      <c r="B118" s="37"/>
      <c r="C118" s="46" t="s">
        <v>87</v>
      </c>
      <c r="D118" s="37" t="s">
        <v>88</v>
      </c>
      <c r="E118" s="47"/>
      <c r="F118" s="47"/>
      <c r="G118" s="47"/>
      <c r="H118" s="111"/>
      <c r="I118" s="168"/>
      <c r="J118" s="168"/>
      <c r="K118" s="168"/>
      <c r="L118" s="111"/>
    </row>
    <row r="119" spans="2:12" x14ac:dyDescent="0.25">
      <c r="B119" s="43"/>
      <c r="C119" s="41">
        <v>3</v>
      </c>
      <c r="D119" s="40" t="s">
        <v>7</v>
      </c>
      <c r="E119" s="45"/>
      <c r="F119" s="45"/>
      <c r="G119" s="42">
        <f>SUM(G120)</f>
        <v>53000</v>
      </c>
      <c r="I119" s="64">
        <f>SUM(I120)</f>
        <v>-37100</v>
      </c>
      <c r="J119" s="64"/>
      <c r="K119" s="181">
        <f>SUM(K120)</f>
        <v>15900</v>
      </c>
    </row>
    <row r="120" spans="2:12" x14ac:dyDescent="0.25">
      <c r="B120" s="43"/>
      <c r="C120" s="41">
        <v>38</v>
      </c>
      <c r="D120" s="40" t="s">
        <v>164</v>
      </c>
      <c r="E120" s="45"/>
      <c r="F120" s="45"/>
      <c r="G120" s="42">
        <f>SUM(G121:G128)</f>
        <v>53000</v>
      </c>
      <c r="I120" s="181">
        <f>SUM(I121:I128)</f>
        <v>-37100</v>
      </c>
      <c r="J120" s="64"/>
      <c r="K120" s="181">
        <f>SUM(K121:K128)</f>
        <v>15900</v>
      </c>
    </row>
    <row r="121" spans="2:12" x14ac:dyDescent="0.25">
      <c r="B121" s="43"/>
      <c r="C121" s="44">
        <v>381</v>
      </c>
      <c r="D121" s="43" t="s">
        <v>165</v>
      </c>
      <c r="E121" s="45"/>
      <c r="F121" s="45"/>
      <c r="G121" s="45">
        <v>20000</v>
      </c>
      <c r="I121" s="64">
        <v>-20000</v>
      </c>
      <c r="J121" s="64"/>
      <c r="K121" s="64">
        <v>0</v>
      </c>
    </row>
    <row r="122" spans="2:12" x14ac:dyDescent="0.25">
      <c r="B122" s="43"/>
      <c r="C122" s="44">
        <v>381</v>
      </c>
      <c r="D122" s="43" t="s">
        <v>166</v>
      </c>
      <c r="E122" s="45"/>
      <c r="F122" s="45"/>
      <c r="G122" s="45">
        <v>5000</v>
      </c>
      <c r="I122" s="64">
        <v>0</v>
      </c>
      <c r="J122" s="64"/>
      <c r="K122" s="64">
        <v>5000</v>
      </c>
    </row>
    <row r="123" spans="2:12" x14ac:dyDescent="0.25">
      <c r="B123" s="43"/>
      <c r="C123" s="44">
        <v>381</v>
      </c>
      <c r="D123" s="43" t="s">
        <v>167</v>
      </c>
      <c r="E123" s="45"/>
      <c r="F123" s="45"/>
      <c r="G123" s="45">
        <v>1000</v>
      </c>
      <c r="I123" s="64">
        <v>-1000</v>
      </c>
      <c r="J123" s="64"/>
      <c r="K123" s="64">
        <v>0</v>
      </c>
    </row>
    <row r="124" spans="2:12" x14ac:dyDescent="0.25">
      <c r="B124" s="43"/>
      <c r="C124" s="44">
        <v>381</v>
      </c>
      <c r="D124" s="43" t="s">
        <v>168</v>
      </c>
      <c r="E124" s="45"/>
      <c r="F124" s="45"/>
      <c r="G124" s="45">
        <v>1000</v>
      </c>
      <c r="I124" s="64">
        <v>400</v>
      </c>
      <c r="J124" s="64"/>
      <c r="K124" s="64">
        <v>1400</v>
      </c>
    </row>
    <row r="125" spans="2:12" x14ac:dyDescent="0.25">
      <c r="B125" s="43"/>
      <c r="C125" s="44">
        <v>381</v>
      </c>
      <c r="D125" s="43" t="s">
        <v>169</v>
      </c>
      <c r="E125" s="45"/>
      <c r="F125" s="45"/>
      <c r="G125" s="45">
        <v>8000</v>
      </c>
      <c r="I125" s="64">
        <v>-6000</v>
      </c>
      <c r="J125" s="64"/>
      <c r="K125" s="64">
        <v>2000</v>
      </c>
    </row>
    <row r="126" spans="2:12" x14ac:dyDescent="0.25">
      <c r="B126" s="43"/>
      <c r="C126" s="44">
        <v>381</v>
      </c>
      <c r="D126" s="43" t="s">
        <v>170</v>
      </c>
      <c r="E126" s="45"/>
      <c r="F126" s="45"/>
      <c r="G126" s="45">
        <v>5000</v>
      </c>
      <c r="I126" s="64">
        <v>-5000</v>
      </c>
      <c r="J126" s="64"/>
      <c r="K126" s="64">
        <v>0</v>
      </c>
    </row>
    <row r="127" spans="2:12" s="108" customFormat="1" x14ac:dyDescent="0.25">
      <c r="B127" s="43"/>
      <c r="C127" s="44">
        <v>381</v>
      </c>
      <c r="D127" s="43" t="s">
        <v>255</v>
      </c>
      <c r="E127" s="45"/>
      <c r="F127" s="45"/>
      <c r="G127" s="45">
        <v>5000</v>
      </c>
      <c r="I127" s="64">
        <v>-3000</v>
      </c>
      <c r="J127" s="64"/>
      <c r="K127" s="64">
        <v>2000</v>
      </c>
    </row>
    <row r="128" spans="2:12" x14ac:dyDescent="0.25">
      <c r="B128" s="43"/>
      <c r="C128" s="44">
        <v>381</v>
      </c>
      <c r="D128" s="43" t="s">
        <v>171</v>
      </c>
      <c r="E128" s="45"/>
      <c r="F128" s="45"/>
      <c r="G128" s="45">
        <v>8000</v>
      </c>
      <c r="I128" s="64">
        <v>-2500</v>
      </c>
      <c r="J128" s="64"/>
      <c r="K128" s="64">
        <v>5500</v>
      </c>
    </row>
    <row r="129" spans="2:12" x14ac:dyDescent="0.25">
      <c r="B129" s="128" t="s">
        <v>84</v>
      </c>
      <c r="C129" s="124" t="s">
        <v>172</v>
      </c>
      <c r="D129" s="125" t="s">
        <v>173</v>
      </c>
      <c r="E129" s="126"/>
      <c r="F129" s="126"/>
      <c r="G129" s="126">
        <f>SUM(G131)</f>
        <v>7100</v>
      </c>
      <c r="H129" s="127"/>
      <c r="I129" s="190">
        <f>SUM(I131)</f>
        <v>0</v>
      </c>
      <c r="J129" s="176"/>
      <c r="K129" s="190">
        <f>SUM(K131)</f>
        <v>7100</v>
      </c>
      <c r="L129" s="127"/>
    </row>
    <row r="130" spans="2:12" x14ac:dyDescent="0.25">
      <c r="B130" s="37"/>
      <c r="C130" s="46" t="s">
        <v>87</v>
      </c>
      <c r="D130" s="37" t="s">
        <v>88</v>
      </c>
      <c r="E130" s="47"/>
      <c r="F130" s="47"/>
      <c r="G130" s="47"/>
      <c r="H130" s="111"/>
      <c r="I130" s="168"/>
      <c r="J130" s="168"/>
      <c r="K130" s="168"/>
      <c r="L130" s="111"/>
    </row>
    <row r="131" spans="2:12" x14ac:dyDescent="0.25">
      <c r="B131" s="43"/>
      <c r="C131" s="41">
        <v>3</v>
      </c>
      <c r="D131" s="40" t="s">
        <v>7</v>
      </c>
      <c r="E131" s="45"/>
      <c r="F131" s="45"/>
      <c r="G131" s="42">
        <f>SUM(G133)</f>
        <v>7100</v>
      </c>
      <c r="I131" s="181">
        <f>SUM(I132)</f>
        <v>0</v>
      </c>
      <c r="J131" s="64"/>
      <c r="K131" s="181">
        <f>SUM(K132)</f>
        <v>7100</v>
      </c>
    </row>
    <row r="132" spans="2:12" x14ac:dyDescent="0.25">
      <c r="B132" s="43"/>
      <c r="C132" s="41">
        <v>38</v>
      </c>
      <c r="D132" s="40" t="s">
        <v>40</v>
      </c>
      <c r="E132" s="45"/>
      <c r="F132" s="45"/>
      <c r="G132" s="42">
        <f>SUM(G133)</f>
        <v>7100</v>
      </c>
      <c r="I132" s="64">
        <f>SUM(I133)</f>
        <v>0</v>
      </c>
      <c r="J132" s="64"/>
      <c r="K132" s="64">
        <f>SUM(K133)</f>
        <v>7100</v>
      </c>
    </row>
    <row r="133" spans="2:12" x14ac:dyDescent="0.25">
      <c r="B133" s="43"/>
      <c r="C133" s="44">
        <v>381</v>
      </c>
      <c r="D133" s="43" t="s">
        <v>174</v>
      </c>
      <c r="E133" s="45"/>
      <c r="F133" s="45"/>
      <c r="G133" s="45">
        <v>7100</v>
      </c>
      <c r="I133" s="64">
        <v>0</v>
      </c>
      <c r="J133" s="64"/>
      <c r="K133" s="64">
        <v>7100</v>
      </c>
    </row>
    <row r="134" spans="2:12" x14ac:dyDescent="0.25">
      <c r="B134" s="48" t="s">
        <v>79</v>
      </c>
      <c r="C134" s="140">
        <v>1008</v>
      </c>
      <c r="D134" s="48" t="s">
        <v>175</v>
      </c>
      <c r="E134" s="138"/>
      <c r="F134" s="138"/>
      <c r="G134" s="166">
        <f>SUM(G136+G142)</f>
        <v>25000</v>
      </c>
      <c r="H134" s="139"/>
      <c r="I134" s="170">
        <f>SUM(I136+I142)</f>
        <v>6000</v>
      </c>
      <c r="J134" s="178"/>
      <c r="K134" s="170">
        <f>SUM(K136+K142)</f>
        <v>31000</v>
      </c>
      <c r="L134" s="139"/>
    </row>
    <row r="135" spans="2:12" ht="23.25" x14ac:dyDescent="0.25">
      <c r="B135" s="123" t="s">
        <v>81</v>
      </c>
      <c r="C135" s="124" t="s">
        <v>176</v>
      </c>
      <c r="D135" s="125" t="s">
        <v>177</v>
      </c>
      <c r="E135" s="126"/>
      <c r="F135" s="126"/>
      <c r="G135" s="126"/>
      <c r="H135" s="127"/>
      <c r="I135" s="176"/>
      <c r="J135" s="176"/>
      <c r="K135" s="176"/>
      <c r="L135" s="127"/>
    </row>
    <row r="136" spans="2:12" x14ac:dyDescent="0.25">
      <c r="B136" s="128" t="s">
        <v>84</v>
      </c>
      <c r="C136" s="124" t="s">
        <v>178</v>
      </c>
      <c r="D136" s="125" t="s">
        <v>179</v>
      </c>
      <c r="E136" s="126"/>
      <c r="F136" s="126"/>
      <c r="G136" s="126">
        <f>SUM(G138)</f>
        <v>10000</v>
      </c>
      <c r="H136" s="127"/>
      <c r="I136" s="176">
        <f>SUM(I138)</f>
        <v>15000</v>
      </c>
      <c r="J136" s="176"/>
      <c r="K136" s="176">
        <f>SUM(K138)</f>
        <v>25000</v>
      </c>
      <c r="L136" s="127"/>
    </row>
    <row r="137" spans="2:12" x14ac:dyDescent="0.25">
      <c r="B137" s="37"/>
      <c r="C137" s="46" t="s">
        <v>87</v>
      </c>
      <c r="D137" s="37" t="s">
        <v>88</v>
      </c>
      <c r="E137" s="47"/>
      <c r="F137" s="47"/>
      <c r="G137" s="47"/>
      <c r="H137" s="111"/>
      <c r="I137" s="168"/>
      <c r="J137" s="168"/>
      <c r="K137" s="168"/>
      <c r="L137" s="111"/>
    </row>
    <row r="138" spans="2:12" x14ac:dyDescent="0.25">
      <c r="B138" s="40"/>
      <c r="C138" s="41">
        <v>3</v>
      </c>
      <c r="D138" s="40" t="s">
        <v>7</v>
      </c>
      <c r="E138" s="42"/>
      <c r="F138" s="42"/>
      <c r="G138" s="42">
        <f>SUM(G139)</f>
        <v>10000</v>
      </c>
      <c r="I138" s="181">
        <f>SUM(I139)</f>
        <v>15000</v>
      </c>
      <c r="J138" s="64"/>
      <c r="K138" s="181">
        <f>SUM(K139)</f>
        <v>25000</v>
      </c>
    </row>
    <row r="139" spans="2:12" x14ac:dyDescent="0.25">
      <c r="B139" s="40"/>
      <c r="C139" s="41">
        <v>38</v>
      </c>
      <c r="D139" s="40" t="s">
        <v>135</v>
      </c>
      <c r="E139" s="42"/>
      <c r="F139" s="42"/>
      <c r="G139" s="42">
        <f>SUM(G140)</f>
        <v>10000</v>
      </c>
      <c r="I139" s="64">
        <f>SUM(I140)</f>
        <v>15000</v>
      </c>
      <c r="J139" s="64"/>
      <c r="K139" s="64">
        <f>SUM(K140)</f>
        <v>25000</v>
      </c>
    </row>
    <row r="140" spans="2:12" x14ac:dyDescent="0.25">
      <c r="B140" s="43"/>
      <c r="C140" s="44">
        <v>381</v>
      </c>
      <c r="D140" s="43" t="s">
        <v>180</v>
      </c>
      <c r="E140" s="45"/>
      <c r="F140" s="45"/>
      <c r="G140" s="45">
        <v>10000</v>
      </c>
      <c r="I140" s="64">
        <v>15000</v>
      </c>
      <c r="J140" s="64"/>
      <c r="K140" s="64">
        <v>25000</v>
      </c>
    </row>
    <row r="141" spans="2:12" x14ac:dyDescent="0.25">
      <c r="B141" s="37"/>
      <c r="C141" s="38" t="s">
        <v>87</v>
      </c>
      <c r="D141" s="37" t="s">
        <v>88</v>
      </c>
      <c r="E141" s="39"/>
      <c r="F141" s="39"/>
      <c r="G141" s="39"/>
      <c r="H141" s="111"/>
      <c r="I141" s="168"/>
      <c r="J141" s="168"/>
      <c r="K141" s="168"/>
      <c r="L141" s="111"/>
    </row>
    <row r="142" spans="2:12" x14ac:dyDescent="0.25">
      <c r="B142" s="40"/>
      <c r="C142" s="41">
        <v>3</v>
      </c>
      <c r="D142" s="40" t="s">
        <v>181</v>
      </c>
      <c r="E142" s="42"/>
      <c r="F142" s="42"/>
      <c r="G142" s="42">
        <f>SUM(G143)</f>
        <v>15000</v>
      </c>
      <c r="I142" s="181">
        <f>SUM(I143)</f>
        <v>-9000</v>
      </c>
      <c r="J142" s="64"/>
      <c r="K142" s="181">
        <f>SUM(K143)</f>
        <v>6000</v>
      </c>
    </row>
    <row r="143" spans="2:12" x14ac:dyDescent="0.25">
      <c r="B143" s="40"/>
      <c r="C143" s="41">
        <v>38</v>
      </c>
      <c r="D143" s="40" t="s">
        <v>54</v>
      </c>
      <c r="E143" s="42"/>
      <c r="F143" s="42"/>
      <c r="G143" s="42">
        <f>SUM(G144:G145)</f>
        <v>15000</v>
      </c>
      <c r="I143" s="181">
        <f>SUM(I144:I145)</f>
        <v>-9000</v>
      </c>
      <c r="J143" s="64"/>
      <c r="K143" s="64">
        <f>SUM(K144:K145)</f>
        <v>6000</v>
      </c>
    </row>
    <row r="144" spans="2:12" x14ac:dyDescent="0.25">
      <c r="B144" s="43"/>
      <c r="C144" s="44">
        <v>381</v>
      </c>
      <c r="D144" s="43" t="s">
        <v>182</v>
      </c>
      <c r="E144" s="45"/>
      <c r="F144" s="45"/>
      <c r="G144" s="45">
        <v>5000</v>
      </c>
      <c r="I144" s="64">
        <v>0</v>
      </c>
      <c r="J144" s="64"/>
      <c r="K144" s="64">
        <v>5000</v>
      </c>
    </row>
    <row r="145" spans="2:12" x14ac:dyDescent="0.25">
      <c r="B145" s="43"/>
      <c r="C145" s="44">
        <v>381</v>
      </c>
      <c r="D145" s="43" t="s">
        <v>183</v>
      </c>
      <c r="E145" s="45"/>
      <c r="F145" s="45"/>
      <c r="G145" s="45">
        <v>10000</v>
      </c>
      <c r="I145" s="64">
        <v>-9000</v>
      </c>
      <c r="J145" s="64"/>
      <c r="K145" s="64">
        <v>1000</v>
      </c>
    </row>
    <row r="146" spans="2:12" x14ac:dyDescent="0.25">
      <c r="B146" s="48" t="s">
        <v>79</v>
      </c>
      <c r="C146" s="49" t="s">
        <v>184</v>
      </c>
      <c r="D146" s="48" t="s">
        <v>185</v>
      </c>
      <c r="E146" s="136"/>
      <c r="F146" s="136"/>
      <c r="G146" s="166">
        <f>SUM(G148+G159)</f>
        <v>2880000</v>
      </c>
      <c r="H146" s="137"/>
      <c r="I146" s="170">
        <f>SUM(I148+I159)</f>
        <v>-1881400</v>
      </c>
      <c r="J146" s="179"/>
      <c r="K146" s="170">
        <f>SUM(K148+K159)</f>
        <v>998600</v>
      </c>
      <c r="L146" s="137"/>
    </row>
    <row r="147" spans="2:12" x14ac:dyDescent="0.25">
      <c r="B147" s="141" t="s">
        <v>81</v>
      </c>
      <c r="C147" s="126" t="s">
        <v>186</v>
      </c>
      <c r="D147" s="126" t="s">
        <v>187</v>
      </c>
      <c r="E147" s="126"/>
      <c r="F147" s="126"/>
      <c r="G147" s="126"/>
      <c r="H147" s="127"/>
      <c r="I147" s="176"/>
      <c r="J147" s="176"/>
      <c r="K147" s="176"/>
      <c r="L147" s="127"/>
    </row>
    <row r="148" spans="2:12" x14ac:dyDescent="0.25">
      <c r="B148" s="142" t="s">
        <v>84</v>
      </c>
      <c r="C148" s="143" t="s">
        <v>188</v>
      </c>
      <c r="D148" s="126" t="s">
        <v>8</v>
      </c>
      <c r="E148" s="126"/>
      <c r="F148" s="126"/>
      <c r="G148" s="126">
        <f>SUM(G150+G154)</f>
        <v>260000</v>
      </c>
      <c r="H148" s="127"/>
      <c r="I148" s="190">
        <f>SUM(I150+I154)</f>
        <v>-244900</v>
      </c>
      <c r="J148" s="176"/>
      <c r="K148" s="190">
        <f>SUM(K150+K154)</f>
        <v>15100</v>
      </c>
      <c r="L148" s="127"/>
    </row>
    <row r="149" spans="2:12" x14ac:dyDescent="0.25">
      <c r="B149" s="53"/>
      <c r="C149" s="46" t="s">
        <v>87</v>
      </c>
      <c r="D149" s="37" t="s">
        <v>134</v>
      </c>
      <c r="E149" s="54"/>
      <c r="F149" s="54"/>
      <c r="G149" s="39"/>
      <c r="H149" s="111"/>
      <c r="I149" s="168"/>
      <c r="J149" s="168"/>
      <c r="K149" s="168"/>
      <c r="L149" s="111"/>
    </row>
    <row r="150" spans="2:12" x14ac:dyDescent="0.25">
      <c r="B150" s="43"/>
      <c r="C150" s="41">
        <v>4</v>
      </c>
      <c r="D150" s="43" t="s">
        <v>8</v>
      </c>
      <c r="E150" s="45"/>
      <c r="F150" s="45"/>
      <c r="G150" s="42">
        <f>SUM(G151)</f>
        <v>250000</v>
      </c>
      <c r="I150" s="64">
        <f>SUM(I151)</f>
        <v>-238800</v>
      </c>
      <c r="J150" s="64"/>
      <c r="K150" s="64">
        <f>SUM(K151)</f>
        <v>11200</v>
      </c>
    </row>
    <row r="151" spans="2:12" ht="24.75" x14ac:dyDescent="0.25">
      <c r="B151" s="43"/>
      <c r="C151" s="41">
        <v>42</v>
      </c>
      <c r="D151" s="43" t="s">
        <v>189</v>
      </c>
      <c r="E151" s="45"/>
      <c r="F151" s="45"/>
      <c r="G151" s="42">
        <f>SUM(G152)</f>
        <v>250000</v>
      </c>
      <c r="I151" s="64">
        <f>SUM(I152:I153)</f>
        <v>-238800</v>
      </c>
      <c r="J151" s="64"/>
      <c r="K151" s="64">
        <f>SUM(K152:K153)</f>
        <v>11200</v>
      </c>
    </row>
    <row r="152" spans="2:12" x14ac:dyDescent="0.25">
      <c r="B152" s="43"/>
      <c r="C152" s="44">
        <v>421</v>
      </c>
      <c r="D152" s="43" t="s">
        <v>190</v>
      </c>
      <c r="E152" s="45"/>
      <c r="F152" s="45"/>
      <c r="G152" s="45">
        <v>250000</v>
      </c>
      <c r="I152" s="64">
        <v>-250000</v>
      </c>
      <c r="J152" s="64"/>
      <c r="K152" s="64">
        <v>0</v>
      </c>
    </row>
    <row r="153" spans="2:12" s="206" customFormat="1" x14ac:dyDescent="0.25">
      <c r="B153" s="43"/>
      <c r="C153" s="44">
        <v>421</v>
      </c>
      <c r="D153" s="43" t="s">
        <v>292</v>
      </c>
      <c r="E153" s="45"/>
      <c r="F153" s="45"/>
      <c r="G153" s="45">
        <v>0</v>
      </c>
      <c r="I153" s="64">
        <v>11200</v>
      </c>
      <c r="J153" s="64"/>
      <c r="K153" s="64">
        <v>11200</v>
      </c>
    </row>
    <row r="154" spans="2:12" x14ac:dyDescent="0.25">
      <c r="B154" s="142" t="s">
        <v>84</v>
      </c>
      <c r="C154" s="143" t="s">
        <v>191</v>
      </c>
      <c r="D154" s="126" t="s">
        <v>8</v>
      </c>
      <c r="E154" s="126"/>
      <c r="F154" s="126"/>
      <c r="G154" s="126">
        <f>SUM(G156)</f>
        <v>10000</v>
      </c>
      <c r="H154" s="127"/>
      <c r="I154" s="190">
        <f>SUM(I156)</f>
        <v>-6100</v>
      </c>
      <c r="J154" s="190"/>
      <c r="K154" s="190">
        <f>SUM(K156)</f>
        <v>3900</v>
      </c>
      <c r="L154" s="127"/>
    </row>
    <row r="155" spans="2:12" x14ac:dyDescent="0.25">
      <c r="B155" s="53"/>
      <c r="C155" s="46" t="s">
        <v>87</v>
      </c>
      <c r="D155" s="37" t="s">
        <v>134</v>
      </c>
      <c r="E155" s="54"/>
      <c r="F155" s="54"/>
      <c r="G155" s="39"/>
      <c r="H155" s="111"/>
      <c r="I155" s="168"/>
      <c r="J155" s="168"/>
      <c r="K155" s="168"/>
      <c r="L155" s="111"/>
    </row>
    <row r="156" spans="2:12" x14ac:dyDescent="0.25">
      <c r="B156" s="43"/>
      <c r="C156" s="41">
        <v>4</v>
      </c>
      <c r="D156" s="40" t="s">
        <v>8</v>
      </c>
      <c r="E156" s="45"/>
      <c r="F156" s="45"/>
      <c r="G156" s="42">
        <f>SUM(G157)</f>
        <v>10000</v>
      </c>
      <c r="I156" s="181">
        <f>SUM(I157)</f>
        <v>-6100</v>
      </c>
      <c r="J156" s="181"/>
      <c r="K156" s="181">
        <f>SUM(K157)</f>
        <v>3900</v>
      </c>
    </row>
    <row r="157" spans="2:12" x14ac:dyDescent="0.25">
      <c r="B157" s="43"/>
      <c r="C157" s="44">
        <v>42</v>
      </c>
      <c r="D157" s="43" t="s">
        <v>192</v>
      </c>
      <c r="E157" s="45"/>
      <c r="F157" s="45"/>
      <c r="G157" s="42">
        <f>SUM(G158)</f>
        <v>10000</v>
      </c>
      <c r="I157" s="181">
        <f>SUM(I158)</f>
        <v>-6100</v>
      </c>
      <c r="J157" s="64"/>
      <c r="K157" s="181">
        <f>SUM(K158)</f>
        <v>3900</v>
      </c>
    </row>
    <row r="158" spans="2:12" x14ac:dyDescent="0.25">
      <c r="B158" s="43"/>
      <c r="C158" s="44">
        <v>422</v>
      </c>
      <c r="D158" s="43" t="s">
        <v>192</v>
      </c>
      <c r="E158" s="45"/>
      <c r="F158" s="45"/>
      <c r="G158" s="45">
        <v>10000</v>
      </c>
      <c r="I158" s="64">
        <v>-6100</v>
      </c>
      <c r="J158" s="64"/>
      <c r="K158" s="64">
        <v>3900</v>
      </c>
    </row>
    <row r="159" spans="2:12" x14ac:dyDescent="0.25">
      <c r="B159" s="142" t="s">
        <v>84</v>
      </c>
      <c r="C159" s="143" t="s">
        <v>193</v>
      </c>
      <c r="D159" s="126" t="s">
        <v>194</v>
      </c>
      <c r="E159" s="126"/>
      <c r="F159" s="126"/>
      <c r="G159" s="126">
        <f>SUM(G161)</f>
        <v>2620000</v>
      </c>
      <c r="H159" s="127"/>
      <c r="I159" s="176">
        <f>SUM(I161)</f>
        <v>-1636500</v>
      </c>
      <c r="J159" s="176"/>
      <c r="K159" s="176">
        <f>SUM(K161)</f>
        <v>983500</v>
      </c>
      <c r="L159" s="127"/>
    </row>
    <row r="160" spans="2:12" x14ac:dyDescent="0.25">
      <c r="B160" s="53"/>
      <c r="C160" s="46" t="s">
        <v>87</v>
      </c>
      <c r="D160" s="37" t="s">
        <v>134</v>
      </c>
      <c r="E160" s="54"/>
      <c r="F160" s="54"/>
      <c r="G160" s="39"/>
      <c r="H160" s="111"/>
      <c r="I160" s="168"/>
      <c r="J160" s="168"/>
      <c r="K160" s="168"/>
      <c r="L160" s="111"/>
    </row>
    <row r="161" spans="2:11" x14ac:dyDescent="0.25">
      <c r="B161" s="43"/>
      <c r="C161" s="41">
        <v>4</v>
      </c>
      <c r="D161" s="40" t="s">
        <v>8</v>
      </c>
      <c r="E161" s="42"/>
      <c r="F161" s="42"/>
      <c r="G161" s="42">
        <f>SUM(G162)</f>
        <v>2620000</v>
      </c>
      <c r="I161" s="181">
        <f>SUM(I162)</f>
        <v>-1636500</v>
      </c>
      <c r="J161" s="64"/>
      <c r="K161" s="181">
        <f>SUM(K162)</f>
        <v>983500</v>
      </c>
    </row>
    <row r="162" spans="2:11" ht="24.75" x14ac:dyDescent="0.25">
      <c r="B162" s="43"/>
      <c r="C162" s="41">
        <v>45</v>
      </c>
      <c r="D162" s="40" t="s">
        <v>58</v>
      </c>
      <c r="E162" s="42"/>
      <c r="F162" s="42"/>
      <c r="G162" s="42">
        <f>SUM(G163:G177)</f>
        <v>2620000</v>
      </c>
      <c r="I162" s="64">
        <f>SUM(I163:I177)</f>
        <v>-1636500</v>
      </c>
      <c r="J162" s="64"/>
      <c r="K162" s="64">
        <f>SUM(K163:K177)</f>
        <v>983500</v>
      </c>
    </row>
    <row r="163" spans="2:11" x14ac:dyDescent="0.25">
      <c r="B163" s="43"/>
      <c r="C163" s="44">
        <v>451</v>
      </c>
      <c r="D163" s="43" t="s">
        <v>241</v>
      </c>
      <c r="E163" s="45"/>
      <c r="F163" s="45"/>
      <c r="G163" s="45">
        <v>300000</v>
      </c>
      <c r="I163" s="64">
        <v>124900</v>
      </c>
      <c r="J163" s="64"/>
      <c r="K163" s="64">
        <v>424900</v>
      </c>
    </row>
    <row r="164" spans="2:11" x14ac:dyDescent="0.25">
      <c r="B164" s="43"/>
      <c r="C164" s="44">
        <v>451</v>
      </c>
      <c r="D164" s="43" t="s">
        <v>195</v>
      </c>
      <c r="E164" s="45"/>
      <c r="F164" s="45"/>
      <c r="G164" s="45">
        <v>400000</v>
      </c>
      <c r="I164" s="64">
        <v>-400000</v>
      </c>
      <c r="J164" s="64"/>
      <c r="K164" s="64">
        <v>0</v>
      </c>
    </row>
    <row r="165" spans="2:11" x14ac:dyDescent="0.25">
      <c r="B165" s="43"/>
      <c r="C165" s="44">
        <v>451</v>
      </c>
      <c r="D165" s="43" t="s">
        <v>196</v>
      </c>
      <c r="E165" s="45"/>
      <c r="F165" s="45"/>
      <c r="G165" s="45">
        <v>500000</v>
      </c>
      <c r="I165" s="64">
        <v>-500000</v>
      </c>
      <c r="J165" s="64"/>
      <c r="K165" s="64">
        <v>0</v>
      </c>
    </row>
    <row r="166" spans="2:11" x14ac:dyDescent="0.25">
      <c r="B166" s="43"/>
      <c r="C166" s="44">
        <v>451</v>
      </c>
      <c r="D166" s="43" t="s">
        <v>197</v>
      </c>
      <c r="E166" s="45"/>
      <c r="F166" s="45"/>
      <c r="G166" s="45">
        <v>100000</v>
      </c>
      <c r="I166" s="64">
        <v>458600</v>
      </c>
      <c r="J166" s="64"/>
      <c r="K166" s="64">
        <v>558600</v>
      </c>
    </row>
    <row r="167" spans="2:11" x14ac:dyDescent="0.25">
      <c r="B167" s="43"/>
      <c r="C167" s="44">
        <v>451</v>
      </c>
      <c r="D167" s="43" t="s">
        <v>198</v>
      </c>
      <c r="E167" s="45"/>
      <c r="F167" s="45"/>
      <c r="G167" s="45">
        <v>10000</v>
      </c>
      <c r="I167" s="64">
        <v>-10000</v>
      </c>
      <c r="J167" s="64"/>
      <c r="K167" s="64">
        <v>0</v>
      </c>
    </row>
    <row r="168" spans="2:11" x14ac:dyDescent="0.25">
      <c r="B168" s="43"/>
      <c r="C168" s="44">
        <v>451</v>
      </c>
      <c r="D168" s="43" t="s">
        <v>199</v>
      </c>
      <c r="E168" s="45"/>
      <c r="F168" s="45"/>
      <c r="G168" s="45">
        <v>800000</v>
      </c>
      <c r="I168" s="64">
        <v>-800000</v>
      </c>
      <c r="J168" s="64"/>
      <c r="K168" s="64">
        <v>0</v>
      </c>
    </row>
    <row r="169" spans="2:11" x14ac:dyDescent="0.25">
      <c r="B169" s="43"/>
      <c r="C169" s="44">
        <v>451</v>
      </c>
      <c r="D169" s="43" t="s">
        <v>250</v>
      </c>
      <c r="E169" s="45"/>
      <c r="F169" s="45"/>
      <c r="G169" s="45">
        <v>50000</v>
      </c>
      <c r="I169" s="64">
        <v>-50000</v>
      </c>
      <c r="J169" s="64"/>
      <c r="K169" s="64">
        <v>0</v>
      </c>
    </row>
    <row r="170" spans="2:11" x14ac:dyDescent="0.25">
      <c r="B170" s="43"/>
      <c r="C170" s="44">
        <v>451</v>
      </c>
      <c r="D170" s="43" t="s">
        <v>200</v>
      </c>
      <c r="E170" s="45"/>
      <c r="F170" s="45"/>
      <c r="G170" s="45">
        <v>40000</v>
      </c>
      <c r="I170" s="64">
        <v>-40000</v>
      </c>
      <c r="J170" s="64"/>
      <c r="K170" s="64">
        <v>0</v>
      </c>
    </row>
    <row r="171" spans="2:11" x14ac:dyDescent="0.25">
      <c r="B171" s="43"/>
      <c r="C171" s="44">
        <v>451</v>
      </c>
      <c r="D171" s="43" t="s">
        <v>201</v>
      </c>
      <c r="E171" s="45"/>
      <c r="F171" s="45"/>
      <c r="G171" s="45">
        <v>30000</v>
      </c>
      <c r="I171" s="64">
        <v>-30000</v>
      </c>
      <c r="J171" s="64"/>
      <c r="K171" s="64">
        <v>0</v>
      </c>
    </row>
    <row r="172" spans="2:11" x14ac:dyDescent="0.25">
      <c r="B172" s="43"/>
      <c r="C172" s="44">
        <v>451</v>
      </c>
      <c r="D172" s="43" t="s">
        <v>202</v>
      </c>
      <c r="E172" s="45"/>
      <c r="F172" s="45"/>
      <c r="G172" s="45">
        <v>20000</v>
      </c>
      <c r="I172" s="64">
        <v>-20000</v>
      </c>
      <c r="J172" s="64"/>
      <c r="K172" s="64">
        <v>0</v>
      </c>
    </row>
    <row r="173" spans="2:11" x14ac:dyDescent="0.25">
      <c r="B173" s="43"/>
      <c r="C173" s="44">
        <v>451</v>
      </c>
      <c r="D173" s="43" t="s">
        <v>203</v>
      </c>
      <c r="E173" s="45"/>
      <c r="F173" s="45"/>
      <c r="G173" s="45">
        <v>10000</v>
      </c>
      <c r="I173" s="64">
        <v>-10000</v>
      </c>
      <c r="J173" s="64"/>
      <c r="K173" s="64">
        <v>0</v>
      </c>
    </row>
    <row r="174" spans="2:11" x14ac:dyDescent="0.25">
      <c r="B174" s="55"/>
      <c r="C174" s="56">
        <v>451</v>
      </c>
      <c r="D174" s="55" t="s">
        <v>251</v>
      </c>
      <c r="E174" s="57"/>
      <c r="F174" s="57"/>
      <c r="G174" s="57">
        <v>50000</v>
      </c>
      <c r="I174" s="64">
        <v>-50000</v>
      </c>
      <c r="J174" s="64"/>
      <c r="K174" s="64">
        <v>0</v>
      </c>
    </row>
    <row r="175" spans="2:11" s="107" customFormat="1" x14ac:dyDescent="0.25">
      <c r="B175" s="55"/>
      <c r="C175" s="56">
        <v>451</v>
      </c>
      <c r="D175" s="55" t="s">
        <v>252</v>
      </c>
      <c r="E175" s="57"/>
      <c r="F175" s="57"/>
      <c r="G175" s="57">
        <v>250000</v>
      </c>
      <c r="I175" s="64">
        <v>-250000</v>
      </c>
      <c r="J175" s="64"/>
      <c r="K175" s="64">
        <v>0</v>
      </c>
    </row>
    <row r="176" spans="2:11" s="107" customFormat="1" x14ac:dyDescent="0.25">
      <c r="B176" s="55"/>
      <c r="C176" s="56">
        <v>451</v>
      </c>
      <c r="D176" s="55" t="s">
        <v>253</v>
      </c>
      <c r="E176" s="57"/>
      <c r="F176" s="57"/>
      <c r="G176" s="57">
        <v>10000</v>
      </c>
      <c r="I176" s="64">
        <v>-10000</v>
      </c>
      <c r="J176" s="64"/>
      <c r="K176" s="64">
        <v>0</v>
      </c>
    </row>
    <row r="177" spans="2:12" s="107" customFormat="1" x14ac:dyDescent="0.25">
      <c r="B177" s="55"/>
      <c r="C177" s="56">
        <v>451</v>
      </c>
      <c r="D177" s="55" t="s">
        <v>254</v>
      </c>
      <c r="E177" s="57"/>
      <c r="F177" s="57"/>
      <c r="G177" s="57">
        <v>50000</v>
      </c>
      <c r="I177" s="64">
        <v>-50000</v>
      </c>
      <c r="J177" s="64"/>
      <c r="K177" s="64">
        <v>0</v>
      </c>
    </row>
    <row r="178" spans="2:12" x14ac:dyDescent="0.25">
      <c r="B178" s="114" t="s">
        <v>79</v>
      </c>
      <c r="C178" s="144" t="s">
        <v>204</v>
      </c>
      <c r="D178" s="145" t="s">
        <v>205</v>
      </c>
      <c r="E178" s="116"/>
      <c r="F178" s="116"/>
      <c r="G178" s="116">
        <f>SUM(G181)</f>
        <v>300000</v>
      </c>
      <c r="H178" s="117"/>
      <c r="I178" s="170">
        <f>SUM(I181)</f>
        <v>-265000</v>
      </c>
      <c r="J178" s="175"/>
      <c r="K178" s="170">
        <f>SUM(K181)</f>
        <v>35000</v>
      </c>
      <c r="L178" s="117"/>
    </row>
    <row r="179" spans="2:12" ht="16.5" customHeight="1" x14ac:dyDescent="0.25">
      <c r="B179" s="123" t="s">
        <v>81</v>
      </c>
      <c r="C179" s="124" t="s">
        <v>206</v>
      </c>
      <c r="D179" s="123" t="s">
        <v>207</v>
      </c>
      <c r="E179" s="126"/>
      <c r="F179" s="126"/>
      <c r="G179" s="126"/>
      <c r="H179" s="127"/>
      <c r="I179" s="176"/>
      <c r="J179" s="176"/>
      <c r="K179" s="176"/>
      <c r="L179" s="127"/>
    </row>
    <row r="180" spans="2:12" ht="23.25" x14ac:dyDescent="0.25">
      <c r="B180" s="128" t="s">
        <v>84</v>
      </c>
      <c r="C180" s="124" t="s">
        <v>208</v>
      </c>
      <c r="D180" s="123" t="s">
        <v>209</v>
      </c>
      <c r="E180" s="126"/>
      <c r="F180" s="126"/>
      <c r="G180" s="126"/>
      <c r="H180" s="127"/>
      <c r="I180" s="176"/>
      <c r="J180" s="176"/>
      <c r="K180" s="176"/>
      <c r="L180" s="127"/>
    </row>
    <row r="181" spans="2:12" x14ac:dyDescent="0.25">
      <c r="B181" s="37"/>
      <c r="C181" s="46" t="s">
        <v>87</v>
      </c>
      <c r="D181" s="37" t="s">
        <v>88</v>
      </c>
      <c r="E181" s="47"/>
      <c r="F181" s="47"/>
      <c r="G181" s="47">
        <f>SUM(G182)</f>
        <v>300000</v>
      </c>
      <c r="H181" s="111"/>
      <c r="I181" s="168">
        <f>SUM(I182)</f>
        <v>-265000</v>
      </c>
      <c r="J181" s="168"/>
      <c r="K181" s="168">
        <f>SUM(K182+K186)</f>
        <v>35000</v>
      </c>
      <c r="L181" s="111"/>
    </row>
    <row r="182" spans="2:12" x14ac:dyDescent="0.25">
      <c r="B182" s="55"/>
      <c r="C182" s="193">
        <v>5</v>
      </c>
      <c r="D182" s="194" t="s">
        <v>210</v>
      </c>
      <c r="E182" s="195"/>
      <c r="F182" s="195"/>
      <c r="G182" s="195">
        <f>SUM(G183+G186)</f>
        <v>300000</v>
      </c>
      <c r="I182" s="64">
        <f>SUM(I183+I186)</f>
        <v>-265000</v>
      </c>
      <c r="J182" s="64"/>
      <c r="K182" s="64">
        <f>SUM(K183)</f>
        <v>0</v>
      </c>
    </row>
    <row r="183" spans="2:12" ht="18.75" customHeight="1" x14ac:dyDescent="0.25">
      <c r="B183" s="55"/>
      <c r="C183" s="56">
        <v>54</v>
      </c>
      <c r="D183" s="93" t="s">
        <v>209</v>
      </c>
      <c r="E183" s="57"/>
      <c r="F183" s="57"/>
      <c r="G183" s="57">
        <f>SUM(G184)</f>
        <v>300000</v>
      </c>
      <c r="I183" s="64">
        <v>-300000</v>
      </c>
      <c r="J183" s="64"/>
      <c r="K183" s="64">
        <v>0</v>
      </c>
    </row>
    <row r="184" spans="2:12" ht="18" customHeight="1" x14ac:dyDescent="0.25">
      <c r="B184" s="55"/>
      <c r="C184" s="56">
        <v>542</v>
      </c>
      <c r="D184" s="55" t="s">
        <v>211</v>
      </c>
      <c r="E184" s="57"/>
      <c r="F184" s="57"/>
      <c r="G184" s="57">
        <v>300000</v>
      </c>
      <c r="I184" s="64">
        <v>-300000</v>
      </c>
      <c r="J184" s="64"/>
      <c r="K184" s="64">
        <v>0</v>
      </c>
    </row>
    <row r="185" spans="2:12" ht="21" customHeight="1" x14ac:dyDescent="0.25">
      <c r="B185" s="55"/>
      <c r="C185" s="56"/>
      <c r="D185" s="55"/>
      <c r="E185" s="57"/>
      <c r="F185" s="57"/>
      <c r="G185" s="57"/>
    </row>
    <row r="186" spans="2:12" ht="24.75" x14ac:dyDescent="0.25">
      <c r="B186" s="55"/>
      <c r="C186" s="56">
        <v>547</v>
      </c>
      <c r="D186" s="55" t="s">
        <v>299</v>
      </c>
      <c r="E186" s="57"/>
      <c r="F186" s="57"/>
      <c r="G186" s="57">
        <v>0</v>
      </c>
      <c r="I186" s="64">
        <v>35000</v>
      </c>
      <c r="K186" s="64">
        <v>35000</v>
      </c>
    </row>
    <row r="187" spans="2:12" x14ac:dyDescent="0.25">
      <c r="B187" s="183" t="s">
        <v>277</v>
      </c>
      <c r="C187" s="183"/>
      <c r="D187" s="183"/>
      <c r="E187" s="183"/>
      <c r="F187" s="183"/>
      <c r="G187" s="182"/>
    </row>
    <row r="188" spans="2:12" x14ac:dyDescent="0.25">
      <c r="B188" s="184" t="s">
        <v>278</v>
      </c>
      <c r="C188" s="184"/>
      <c r="D188" s="184"/>
      <c r="E188" s="184"/>
      <c r="F188" s="184"/>
      <c r="G188" s="184"/>
    </row>
    <row r="189" spans="2:12" x14ac:dyDescent="0.25">
      <c r="B189" s="222"/>
      <c r="C189" s="222"/>
      <c r="D189" s="222"/>
      <c r="E189" s="222"/>
      <c r="F189" s="222"/>
      <c r="G189" s="222"/>
    </row>
    <row r="190" spans="2:12" x14ac:dyDescent="0.25">
      <c r="B190" s="222"/>
      <c r="C190" s="222"/>
      <c r="D190" s="86" t="s">
        <v>212</v>
      </c>
      <c r="E190" s="27"/>
      <c r="F190" s="27"/>
      <c r="G190" s="27"/>
    </row>
    <row r="191" spans="2:12" x14ac:dyDescent="0.25">
      <c r="B191" s="222"/>
      <c r="C191" s="222"/>
      <c r="D191" s="86" t="s">
        <v>213</v>
      </c>
      <c r="E191" s="27"/>
      <c r="F191" s="27"/>
      <c r="G191" s="27"/>
    </row>
    <row r="192" spans="2:12" x14ac:dyDescent="0.25">
      <c r="B192" s="110" t="s">
        <v>302</v>
      </c>
      <c r="C192" s="58"/>
      <c r="D192" s="58"/>
      <c r="E192" s="58"/>
      <c r="F192" s="58"/>
      <c r="G192" s="58"/>
    </row>
    <row r="193" spans="2:7" x14ac:dyDescent="0.25">
      <c r="B193" s="110" t="s">
        <v>303</v>
      </c>
      <c r="C193" s="58"/>
      <c r="D193" s="58"/>
      <c r="E193" s="58"/>
      <c r="F193" s="58"/>
      <c r="G193" s="58"/>
    </row>
    <row r="194" spans="2:7" x14ac:dyDescent="0.25">
      <c r="B194" s="222" t="s">
        <v>304</v>
      </c>
      <c r="C194" s="222"/>
      <c r="D194" s="97" t="s">
        <v>242</v>
      </c>
      <c r="E194" s="223"/>
      <c r="F194" s="223"/>
      <c r="G194" s="27"/>
    </row>
    <row r="195" spans="2:7" x14ac:dyDescent="0.25">
      <c r="B195" s="222"/>
      <c r="C195" s="222"/>
      <c r="D195" s="62" t="s">
        <v>285</v>
      </c>
      <c r="E195" s="223"/>
      <c r="F195" s="223"/>
      <c r="G195" s="27"/>
    </row>
    <row r="196" spans="2:7" x14ac:dyDescent="0.25">
      <c r="B196" s="59"/>
      <c r="C196" s="27"/>
      <c r="D196" s="27"/>
      <c r="E196" s="27"/>
      <c r="F196" s="27"/>
      <c r="G196" s="27"/>
    </row>
    <row r="197" spans="2:7" x14ac:dyDescent="0.25">
      <c r="B197" s="27"/>
      <c r="C197" s="27"/>
      <c r="D197" s="27"/>
      <c r="E197" s="27"/>
      <c r="F197" s="27"/>
      <c r="G197" s="27"/>
    </row>
    <row r="198" spans="2:7" x14ac:dyDescent="0.25">
      <c r="B198" s="222"/>
      <c r="C198" s="222"/>
      <c r="D198" s="27"/>
      <c r="E198" s="223"/>
      <c r="F198" s="223"/>
      <c r="G198" s="27"/>
    </row>
    <row r="199" spans="2:7" x14ac:dyDescent="0.25">
      <c r="B199" s="222"/>
      <c r="C199" s="222"/>
      <c r="D199" s="27"/>
      <c r="E199" s="223"/>
      <c r="F199" s="223"/>
      <c r="G199" s="27"/>
    </row>
    <row r="200" spans="2:7" x14ac:dyDescent="0.25">
      <c r="B200" s="59"/>
      <c r="C200" s="27"/>
      <c r="D200" s="27"/>
      <c r="E200" s="27"/>
      <c r="F200" s="27"/>
      <c r="G200" s="27"/>
    </row>
    <row r="201" spans="2:7" x14ac:dyDescent="0.25">
      <c r="B201" s="27"/>
      <c r="C201" s="27"/>
      <c r="D201" s="27"/>
      <c r="E201" s="27"/>
      <c r="F201" s="27"/>
      <c r="G201" s="27"/>
    </row>
    <row r="202" spans="2:7" x14ac:dyDescent="0.25">
      <c r="B202" s="27"/>
      <c r="C202" s="27"/>
      <c r="D202" s="27"/>
      <c r="E202" s="27"/>
      <c r="F202" s="27"/>
      <c r="G202" s="27"/>
    </row>
    <row r="203" spans="2:7" x14ac:dyDescent="0.25">
      <c r="B203" s="27"/>
      <c r="C203" s="27"/>
      <c r="D203" s="27"/>
      <c r="E203" s="27"/>
      <c r="F203" s="27"/>
      <c r="G203" s="27"/>
    </row>
    <row r="204" spans="2:7" x14ac:dyDescent="0.25">
      <c r="B204" s="27"/>
      <c r="C204" s="27"/>
      <c r="D204" s="27"/>
      <c r="E204" s="27"/>
      <c r="F204" s="27"/>
      <c r="G204" s="27"/>
    </row>
    <row r="205" spans="2:7" x14ac:dyDescent="0.25">
      <c r="B205" s="27"/>
      <c r="C205" s="27"/>
      <c r="D205" s="27"/>
      <c r="E205" s="27"/>
      <c r="F205" s="27"/>
      <c r="G205" s="27"/>
    </row>
    <row r="206" spans="2:7" x14ac:dyDescent="0.25">
      <c r="B206" s="27"/>
      <c r="C206" s="27"/>
      <c r="D206" s="27"/>
      <c r="E206" s="27"/>
      <c r="F206" s="27"/>
      <c r="G206" s="27"/>
    </row>
    <row r="207" spans="2:7" x14ac:dyDescent="0.25">
      <c r="B207" s="27"/>
      <c r="C207" s="27"/>
      <c r="D207" s="27"/>
      <c r="E207" s="27"/>
      <c r="F207" s="27"/>
      <c r="G207" s="27"/>
    </row>
    <row r="208" spans="2:7" x14ac:dyDescent="0.25">
      <c r="B208" s="27"/>
      <c r="C208" s="27"/>
      <c r="D208" s="27"/>
      <c r="E208" s="27"/>
      <c r="F208" s="27"/>
      <c r="G208" s="27"/>
    </row>
    <row r="209" spans="2:7" x14ac:dyDescent="0.25">
      <c r="B209" s="27"/>
      <c r="C209" s="27"/>
      <c r="D209" s="27"/>
      <c r="E209" s="27"/>
      <c r="F209" s="27"/>
      <c r="G209" s="27"/>
    </row>
    <row r="210" spans="2:7" x14ac:dyDescent="0.25">
      <c r="B210" s="27"/>
      <c r="C210" s="27"/>
      <c r="D210" s="27"/>
      <c r="E210" s="27"/>
      <c r="F210" s="27"/>
      <c r="G210" s="27"/>
    </row>
    <row r="211" spans="2:7" x14ac:dyDescent="0.25">
      <c r="B211" s="27"/>
      <c r="C211" s="27"/>
      <c r="D211" s="27"/>
      <c r="E211" s="27"/>
      <c r="F211" s="27"/>
      <c r="G211" s="27"/>
    </row>
  </sheetData>
  <mergeCells count="11">
    <mergeCell ref="B189:G189"/>
    <mergeCell ref="B190:C190"/>
    <mergeCell ref="B199:C199"/>
    <mergeCell ref="E199:F199"/>
    <mergeCell ref="B191:C191"/>
    <mergeCell ref="B194:C194"/>
    <mergeCell ref="E194:F194"/>
    <mergeCell ref="B195:C195"/>
    <mergeCell ref="E195:F195"/>
    <mergeCell ref="B198:C198"/>
    <mergeCell ref="E198:F19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topLeftCell="A16" workbookViewId="0">
      <selection activeCell="A43" sqref="A43"/>
    </sheetView>
  </sheetViews>
  <sheetFormatPr defaultRowHeight="15" x14ac:dyDescent="0.25"/>
  <cols>
    <col min="2" max="2" width="27.42578125" customWidth="1"/>
    <col min="3" max="3" width="13" customWidth="1"/>
    <col min="4" max="4" width="12.7109375" customWidth="1"/>
    <col min="5" max="5" width="15.5703125" customWidth="1"/>
    <col min="6" max="6" width="11.28515625" bestFit="1" customWidth="1"/>
  </cols>
  <sheetData>
    <row r="1" spans="1:9" x14ac:dyDescent="0.25">
      <c r="A1" s="63" t="s">
        <v>212</v>
      </c>
      <c r="B1" s="66"/>
      <c r="C1" s="66"/>
      <c r="D1" s="66"/>
      <c r="E1" s="66"/>
    </row>
    <row r="2" spans="1:9" ht="15.75" x14ac:dyDescent="0.25">
      <c r="A2" s="67"/>
      <c r="B2" s="98" t="s">
        <v>279</v>
      </c>
      <c r="C2" s="66"/>
      <c r="D2" s="66"/>
      <c r="E2" s="66"/>
    </row>
    <row r="3" spans="1:9" ht="15.75" x14ac:dyDescent="0.25">
      <c r="A3" s="67" t="s">
        <v>294</v>
      </c>
      <c r="B3" s="66"/>
      <c r="C3" s="66"/>
      <c r="D3" s="66"/>
      <c r="E3" s="66"/>
    </row>
    <row r="4" spans="1:9" ht="16.5" thickBot="1" x14ac:dyDescent="0.3">
      <c r="A4" s="67"/>
      <c r="B4" s="66"/>
      <c r="C4" s="66"/>
      <c r="D4" s="66"/>
      <c r="E4" s="66"/>
    </row>
    <row r="5" spans="1:9" ht="29.25" thickBot="1" x14ac:dyDescent="0.3">
      <c r="A5" s="238" t="s">
        <v>238</v>
      </c>
      <c r="B5" s="239"/>
      <c r="C5" s="92" t="s">
        <v>298</v>
      </c>
      <c r="D5" s="92" t="s">
        <v>280</v>
      </c>
      <c r="E5" s="92" t="s">
        <v>297</v>
      </c>
    </row>
    <row r="6" spans="1:9" ht="15.75" thickBot="1" x14ac:dyDescent="0.3">
      <c r="A6" s="68">
        <v>1</v>
      </c>
      <c r="B6" s="69" t="s">
        <v>215</v>
      </c>
      <c r="C6" s="70">
        <f>SUM(C8)</f>
        <v>250000</v>
      </c>
      <c r="D6" s="70">
        <f>SUM(D8)</f>
        <v>-250000</v>
      </c>
      <c r="E6" s="70">
        <f>SUM(E8)</f>
        <v>0</v>
      </c>
    </row>
    <row r="7" spans="1:9" ht="16.5" thickBot="1" x14ac:dyDescent="0.3">
      <c r="A7" s="224"/>
      <c r="B7" s="225"/>
      <c r="C7" s="225"/>
      <c r="D7" s="225"/>
      <c r="E7" s="226"/>
    </row>
    <row r="8" spans="1:9" ht="16.5" thickBot="1" x14ac:dyDescent="0.3">
      <c r="A8" s="240" t="s">
        <v>216</v>
      </c>
      <c r="B8" s="241"/>
      <c r="C8" s="71">
        <f>SUM(C10)</f>
        <v>250000</v>
      </c>
      <c r="D8" s="72">
        <f>SUM(D10)</f>
        <v>-250000</v>
      </c>
      <c r="E8" s="72">
        <f>SUM(E10)</f>
        <v>0</v>
      </c>
    </row>
    <row r="9" spans="1:9" ht="16.5" thickBot="1" x14ac:dyDescent="0.3">
      <c r="A9" s="224"/>
      <c r="B9" s="225"/>
      <c r="C9" s="225"/>
      <c r="D9" s="225"/>
      <c r="E9" s="226"/>
    </row>
    <row r="10" spans="1:9" ht="16.5" thickBot="1" x14ac:dyDescent="0.3">
      <c r="A10" s="227" t="s">
        <v>190</v>
      </c>
      <c r="B10" s="228"/>
      <c r="C10" s="73">
        <v>250000</v>
      </c>
      <c r="D10" s="73">
        <v>-250000</v>
      </c>
      <c r="E10" s="73">
        <v>0</v>
      </c>
    </row>
    <row r="11" spans="1:9" ht="16.5" thickBot="1" x14ac:dyDescent="0.3">
      <c r="A11" s="224"/>
      <c r="B11" s="225"/>
      <c r="C11" s="225"/>
      <c r="D11" s="225"/>
      <c r="E11" s="226"/>
    </row>
    <row r="12" spans="1:9" ht="15.75" thickBot="1" x14ac:dyDescent="0.3">
      <c r="A12" s="74">
        <v>2</v>
      </c>
      <c r="B12" s="75" t="s">
        <v>217</v>
      </c>
      <c r="C12" s="76">
        <f>SUM(C14+C18+C22)</f>
        <v>2620000</v>
      </c>
      <c r="D12" s="76">
        <f>SUM(D14+D18+D22)</f>
        <v>-1636500</v>
      </c>
      <c r="E12" s="77">
        <f>SUM(E14+E18+E22)</f>
        <v>983500</v>
      </c>
    </row>
    <row r="13" spans="1:9" ht="16.5" thickBot="1" x14ac:dyDescent="0.3">
      <c r="A13" s="224"/>
      <c r="B13" s="225"/>
      <c r="C13" s="225"/>
      <c r="D13" s="225"/>
      <c r="E13" s="226"/>
    </row>
    <row r="14" spans="1:9" ht="16.5" thickBot="1" x14ac:dyDescent="0.3">
      <c r="A14" s="229" t="s">
        <v>218</v>
      </c>
      <c r="B14" s="230"/>
      <c r="C14" s="78">
        <f>SUM(C15:C16)</f>
        <v>60000</v>
      </c>
      <c r="D14" s="78">
        <f>SUM(D15:D16)</f>
        <v>-60000</v>
      </c>
      <c r="E14" s="78">
        <f>SUM(E15:E16)</f>
        <v>0</v>
      </c>
      <c r="I14" s="87"/>
    </row>
    <row r="15" spans="1:9" ht="16.5" thickBot="1" x14ac:dyDescent="0.3">
      <c r="A15" s="227" t="s">
        <v>219</v>
      </c>
      <c r="B15" s="228"/>
      <c r="C15" s="73">
        <v>10000</v>
      </c>
      <c r="D15" s="73">
        <v>-10000</v>
      </c>
      <c r="E15" s="73">
        <v>0</v>
      </c>
    </row>
    <row r="16" spans="1:9" ht="16.5" thickBot="1" x14ac:dyDescent="0.3">
      <c r="A16" s="227" t="s">
        <v>256</v>
      </c>
      <c r="B16" s="228"/>
      <c r="C16" s="73">
        <v>50000</v>
      </c>
      <c r="D16" s="73">
        <v>-50000</v>
      </c>
      <c r="E16" s="73">
        <v>0</v>
      </c>
    </row>
    <row r="17" spans="1:9" ht="16.5" thickBot="1" x14ac:dyDescent="0.3">
      <c r="A17" s="224"/>
      <c r="B17" s="225"/>
      <c r="C17" s="225"/>
      <c r="D17" s="225"/>
      <c r="E17" s="226"/>
    </row>
    <row r="18" spans="1:9" ht="16.5" thickBot="1" x14ac:dyDescent="0.3">
      <c r="A18" s="234" t="s">
        <v>220</v>
      </c>
      <c r="B18" s="235"/>
      <c r="C18" s="79">
        <f>SUM(C19:C21)</f>
        <v>540000</v>
      </c>
      <c r="D18" s="79">
        <f>SUM(D19:D21)</f>
        <v>18600</v>
      </c>
      <c r="E18" s="79">
        <f>SUM(E19:E21)</f>
        <v>558600</v>
      </c>
    </row>
    <row r="19" spans="1:9" ht="16.5" thickBot="1" x14ac:dyDescent="0.3">
      <c r="A19" s="227" t="s">
        <v>221</v>
      </c>
      <c r="B19" s="228"/>
      <c r="C19" s="73">
        <v>400000</v>
      </c>
      <c r="D19" s="73">
        <v>-400000</v>
      </c>
      <c r="E19" s="73">
        <v>0</v>
      </c>
      <c r="I19" s="87"/>
    </row>
    <row r="20" spans="1:9" ht="16.5" thickBot="1" x14ac:dyDescent="0.3">
      <c r="A20" s="227" t="s">
        <v>222</v>
      </c>
      <c r="B20" s="228"/>
      <c r="C20" s="73">
        <v>100000</v>
      </c>
      <c r="D20" s="73">
        <v>458600</v>
      </c>
      <c r="E20" s="73">
        <v>558600</v>
      </c>
    </row>
    <row r="21" spans="1:9" ht="16.5" thickBot="1" x14ac:dyDescent="0.3">
      <c r="A21" s="244" t="s">
        <v>223</v>
      </c>
      <c r="B21" s="245"/>
      <c r="C21" s="80">
        <v>40000</v>
      </c>
      <c r="D21" s="80">
        <v>-40000</v>
      </c>
      <c r="E21" s="81">
        <v>0</v>
      </c>
    </row>
    <row r="22" spans="1:9" ht="16.5" thickBot="1" x14ac:dyDescent="0.3">
      <c r="A22" s="246" t="s">
        <v>236</v>
      </c>
      <c r="B22" s="247"/>
      <c r="C22" s="78">
        <f>SUM(C23:C32)</f>
        <v>2020000</v>
      </c>
      <c r="D22" s="197">
        <f>SUM(D23:D33)</f>
        <v>-1595100</v>
      </c>
      <c r="E22" s="78">
        <f>SUM(E23:E33)</f>
        <v>424900</v>
      </c>
    </row>
    <row r="23" spans="1:9" ht="16.5" thickBot="1" x14ac:dyDescent="0.3">
      <c r="A23" s="227" t="s">
        <v>224</v>
      </c>
      <c r="B23" s="228"/>
      <c r="C23" s="73">
        <v>300000</v>
      </c>
      <c r="D23" s="73">
        <v>124900</v>
      </c>
      <c r="E23" s="73">
        <v>424900</v>
      </c>
    </row>
    <row r="24" spans="1:9" ht="16.5" thickBot="1" x14ac:dyDescent="0.3">
      <c r="A24" s="227" t="s">
        <v>225</v>
      </c>
      <c r="B24" s="228"/>
      <c r="C24" s="73">
        <v>500000</v>
      </c>
      <c r="D24" s="73">
        <v>-500000</v>
      </c>
      <c r="E24" s="73">
        <v>0</v>
      </c>
    </row>
    <row r="25" spans="1:9" ht="16.5" thickBot="1" x14ac:dyDescent="0.3">
      <c r="A25" s="227" t="s">
        <v>226</v>
      </c>
      <c r="B25" s="228"/>
      <c r="C25" s="73">
        <v>800000</v>
      </c>
      <c r="D25" s="73">
        <v>-800000</v>
      </c>
      <c r="E25" s="82">
        <v>0</v>
      </c>
    </row>
    <row r="26" spans="1:9" ht="16.5" thickBot="1" x14ac:dyDescent="0.3">
      <c r="A26" s="227" t="s">
        <v>123</v>
      </c>
      <c r="B26" s="228"/>
      <c r="C26" s="73">
        <v>30000</v>
      </c>
      <c r="D26" s="73">
        <v>-30000</v>
      </c>
      <c r="E26" s="73">
        <v>0</v>
      </c>
    </row>
    <row r="27" spans="1:9" ht="16.5" thickBot="1" x14ac:dyDescent="0.3">
      <c r="A27" s="236" t="s">
        <v>202</v>
      </c>
      <c r="B27" s="237"/>
      <c r="C27" s="100">
        <v>20000</v>
      </c>
      <c r="D27" s="100">
        <v>-20000</v>
      </c>
      <c r="E27" s="105">
        <v>0</v>
      </c>
    </row>
    <row r="28" spans="1:9" ht="16.5" thickBot="1" x14ac:dyDescent="0.3">
      <c r="A28" s="242" t="s">
        <v>227</v>
      </c>
      <c r="B28" s="243"/>
      <c r="C28" s="102">
        <v>10000</v>
      </c>
      <c r="D28" s="73">
        <v>-10000</v>
      </c>
      <c r="E28" s="101">
        <v>0</v>
      </c>
    </row>
    <row r="29" spans="1:9" s="109" customFormat="1" ht="16.5" thickBot="1" x14ac:dyDescent="0.3">
      <c r="A29" s="231" t="s">
        <v>259</v>
      </c>
      <c r="B29" s="231"/>
      <c r="C29" s="73">
        <v>50000</v>
      </c>
      <c r="D29" s="73">
        <v>-50000</v>
      </c>
      <c r="E29" s="82">
        <v>0</v>
      </c>
    </row>
    <row r="30" spans="1:9" ht="16.5" thickBot="1" x14ac:dyDescent="0.3">
      <c r="A30" s="227" t="s">
        <v>257</v>
      </c>
      <c r="B30" s="228"/>
      <c r="C30" s="73">
        <v>250000</v>
      </c>
      <c r="D30" s="73">
        <v>-250000</v>
      </c>
      <c r="E30" s="73">
        <v>0</v>
      </c>
    </row>
    <row r="31" spans="1:9" s="109" customFormat="1" ht="16.5" thickBot="1" x14ac:dyDescent="0.3">
      <c r="A31" s="232" t="s">
        <v>258</v>
      </c>
      <c r="B31" s="233"/>
      <c r="C31" s="73">
        <v>10000</v>
      </c>
      <c r="D31" s="73">
        <v>-10000</v>
      </c>
      <c r="E31" s="73">
        <v>0</v>
      </c>
    </row>
    <row r="32" spans="1:9" s="109" customFormat="1" ht="16.5" thickBot="1" x14ac:dyDescent="0.3">
      <c r="A32" s="232" t="s">
        <v>260</v>
      </c>
      <c r="B32" s="233"/>
      <c r="C32" s="73">
        <v>50000</v>
      </c>
      <c r="D32" s="73">
        <v>-50000</v>
      </c>
      <c r="E32" s="73">
        <v>0</v>
      </c>
    </row>
    <row r="33" spans="1:6" s="198" customFormat="1" ht="16.5" thickBot="1" x14ac:dyDescent="0.3">
      <c r="A33" s="199"/>
      <c r="B33" s="200"/>
      <c r="C33" s="73"/>
      <c r="D33" s="73"/>
      <c r="E33" s="73"/>
    </row>
    <row r="34" spans="1:6" ht="15.75" thickBot="1" x14ac:dyDescent="0.3">
      <c r="A34" s="253" t="s">
        <v>228</v>
      </c>
      <c r="B34" s="254"/>
      <c r="C34" s="70">
        <f>SUM(C6+C12)</f>
        <v>2870000</v>
      </c>
      <c r="D34" s="70">
        <f>SUM(D8+D14+D18+D22)</f>
        <v>-1886500</v>
      </c>
      <c r="E34" s="70">
        <f>SUM(E8+E14+E18+E22)</f>
        <v>983500</v>
      </c>
    </row>
    <row r="35" spans="1:6" ht="16.5" thickBot="1" x14ac:dyDescent="0.3">
      <c r="A35" s="248" t="s">
        <v>229</v>
      </c>
      <c r="B35" s="249"/>
      <c r="C35" s="249"/>
      <c r="D35" s="249"/>
      <c r="E35" s="250"/>
    </row>
    <row r="36" spans="1:6" ht="16.5" thickBot="1" x14ac:dyDescent="0.3">
      <c r="A36" s="227" t="s">
        <v>230</v>
      </c>
      <c r="B36" s="228"/>
      <c r="C36" s="73">
        <v>1070000</v>
      </c>
      <c r="D36" s="73">
        <v>-707750</v>
      </c>
      <c r="E36" s="73">
        <v>362250</v>
      </c>
    </row>
    <row r="37" spans="1:6" s="208" customFormat="1" ht="16.5" thickBot="1" x14ac:dyDescent="0.3">
      <c r="A37" s="227" t="s">
        <v>269</v>
      </c>
      <c r="B37" s="228"/>
      <c r="C37" s="73">
        <v>1200000</v>
      </c>
      <c r="D37" s="73">
        <v>-578750</v>
      </c>
      <c r="E37" s="73">
        <v>621250</v>
      </c>
    </row>
    <row r="38" spans="1:6" ht="16.5" thickBot="1" x14ac:dyDescent="0.3">
      <c r="A38" s="227" t="s">
        <v>295</v>
      </c>
      <c r="B38" s="228"/>
      <c r="C38" s="73">
        <v>600000</v>
      </c>
      <c r="D38" s="202">
        <v>-600000</v>
      </c>
      <c r="E38" s="73">
        <v>0</v>
      </c>
      <c r="F38" s="96"/>
    </row>
    <row r="39" spans="1:6" ht="16.5" thickBot="1" x14ac:dyDescent="0.3">
      <c r="A39" s="251" t="s">
        <v>231</v>
      </c>
      <c r="B39" s="252"/>
      <c r="C39" s="83">
        <f>SUM(C36:C38)</f>
        <v>2870000</v>
      </c>
      <c r="D39" s="203">
        <f>SUM(D36:D38)</f>
        <v>-1886500</v>
      </c>
      <c r="E39" s="83">
        <f>SUM(E36:E38)</f>
        <v>983500</v>
      </c>
    </row>
    <row r="40" spans="1:6" ht="15.75" x14ac:dyDescent="0.25">
      <c r="A40" s="67"/>
      <c r="B40" s="66"/>
      <c r="C40" s="66"/>
      <c r="D40" s="66"/>
      <c r="E40" s="66"/>
    </row>
    <row r="41" spans="1:6" x14ac:dyDescent="0.25">
      <c r="A41" s="63" t="s">
        <v>302</v>
      </c>
      <c r="B41" s="88"/>
      <c r="C41" s="66"/>
      <c r="D41" s="66"/>
      <c r="E41" s="66"/>
    </row>
    <row r="42" spans="1:6" x14ac:dyDescent="0.25">
      <c r="A42" s="63" t="s">
        <v>305</v>
      </c>
      <c r="B42" s="88"/>
      <c r="C42" s="98" t="s">
        <v>213</v>
      </c>
      <c r="D42" s="66"/>
      <c r="E42" s="66"/>
    </row>
    <row r="43" spans="1:6" x14ac:dyDescent="0.25">
      <c r="A43" s="63" t="s">
        <v>306</v>
      </c>
      <c r="B43" s="88"/>
      <c r="C43" s="89" t="s">
        <v>232</v>
      </c>
      <c r="D43" s="66"/>
      <c r="E43" s="66"/>
    </row>
    <row r="44" spans="1:6" ht="15.75" x14ac:dyDescent="0.25">
      <c r="A44" s="67"/>
      <c r="B44" s="66"/>
      <c r="C44" s="66"/>
      <c r="D44" s="90" t="s">
        <v>233</v>
      </c>
      <c r="E44" s="91"/>
    </row>
    <row r="45" spans="1:6" ht="15.75" x14ac:dyDescent="0.25">
      <c r="A45" s="67"/>
      <c r="B45" s="84"/>
      <c r="C45" s="66"/>
      <c r="D45" s="90" t="s">
        <v>296</v>
      </c>
      <c r="E45" s="91"/>
    </row>
    <row r="46" spans="1:6" ht="15.75" x14ac:dyDescent="0.25">
      <c r="A46" s="84"/>
      <c r="B46" s="84"/>
      <c r="C46" s="66"/>
      <c r="D46" s="66"/>
      <c r="E46" s="66"/>
    </row>
    <row r="47" spans="1:6" ht="15.75" x14ac:dyDescent="0.25">
      <c r="A47" s="84"/>
      <c r="B47" s="66"/>
      <c r="C47" s="66"/>
      <c r="D47" s="65"/>
      <c r="E47" s="66"/>
    </row>
    <row r="48" spans="1:6" ht="15.75" x14ac:dyDescent="0.25">
      <c r="A48" s="84"/>
      <c r="B48" s="66"/>
      <c r="C48" s="66"/>
      <c r="D48" s="65"/>
      <c r="E48" s="66"/>
    </row>
    <row r="49" spans="1:5" x14ac:dyDescent="0.25">
      <c r="A49" s="66"/>
      <c r="B49" s="66"/>
      <c r="C49" s="66"/>
      <c r="D49" s="66"/>
      <c r="E49" s="66"/>
    </row>
  </sheetData>
  <mergeCells count="32">
    <mergeCell ref="A35:E35"/>
    <mergeCell ref="A36:B36"/>
    <mergeCell ref="A38:B38"/>
    <mergeCell ref="A39:B39"/>
    <mergeCell ref="A34:B34"/>
    <mergeCell ref="A28:B28"/>
    <mergeCell ref="A19:B19"/>
    <mergeCell ref="A20:B20"/>
    <mergeCell ref="A21:B21"/>
    <mergeCell ref="A22:B22"/>
    <mergeCell ref="A23:B23"/>
    <mergeCell ref="A5:B5"/>
    <mergeCell ref="A7:E7"/>
    <mergeCell ref="A8:B8"/>
    <mergeCell ref="A9:E9"/>
    <mergeCell ref="A10:B10"/>
    <mergeCell ref="A17:E17"/>
    <mergeCell ref="A37:B37"/>
    <mergeCell ref="A11:E11"/>
    <mergeCell ref="A13:E13"/>
    <mergeCell ref="A14:B14"/>
    <mergeCell ref="A15:B15"/>
    <mergeCell ref="A16:B16"/>
    <mergeCell ref="A30:B30"/>
    <mergeCell ref="A29:B29"/>
    <mergeCell ref="A31:B31"/>
    <mergeCell ref="A32:B32"/>
    <mergeCell ref="A18:B18"/>
    <mergeCell ref="A24:B24"/>
    <mergeCell ref="A25:B25"/>
    <mergeCell ref="A26:B26"/>
    <mergeCell ref="A27:B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 </vt:lpstr>
      <vt:lpstr>POSEBNI DIO </vt:lpstr>
      <vt:lpstr>RAZVOJNI PROGRAMI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2021-12-13T12:42:17Z</cp:lastPrinted>
  <dcterms:created xsi:type="dcterms:W3CDTF">2015-10-16T08:21:18Z</dcterms:created>
  <dcterms:modified xsi:type="dcterms:W3CDTF">2021-12-28T09:41:51Z</dcterms:modified>
</cp:coreProperties>
</file>