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12. SJEDNICA OPĆINSKOG VIJEĆA\PRORAČUN\"/>
    </mc:Choice>
  </mc:AlternateContent>
  <xr:revisionPtr revIDLastSave="0" documentId="13_ncr:1_{95B40CFA-F5E0-4BC7-873B-8FDEF153195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ĆI DIO " sheetId="1" r:id="rId1"/>
    <sheet name="RAZVOJNI PROGRAMI" sheetId="5" r:id="rId2"/>
    <sheet name="POSEBNI DIO 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D25" i="5"/>
  <c r="G71" i="2"/>
  <c r="G84" i="2" l="1"/>
  <c r="G141" i="2"/>
  <c r="G140" i="2" s="1"/>
  <c r="I17" i="1"/>
  <c r="H17" i="1"/>
  <c r="I13" i="1"/>
  <c r="H13" i="1"/>
  <c r="G17" i="1"/>
  <c r="G13" i="1"/>
  <c r="G96" i="1"/>
  <c r="G95" i="1" s="1"/>
  <c r="I166" i="2"/>
  <c r="I165" i="2" s="1"/>
  <c r="I164" i="2" s="1"/>
  <c r="I161" i="2" s="1"/>
  <c r="I136" i="2"/>
  <c r="K136" i="2"/>
  <c r="G166" i="2"/>
  <c r="G165" i="2" s="1"/>
  <c r="G53" i="1"/>
  <c r="K60" i="2"/>
  <c r="I60" i="2"/>
  <c r="I21" i="1" l="1"/>
  <c r="G21" i="1"/>
  <c r="G101" i="1"/>
  <c r="K14" i="2" l="1"/>
  <c r="I14" i="2"/>
  <c r="K5" i="2" l="1"/>
  <c r="I5" i="2"/>
  <c r="I68" i="1"/>
  <c r="I94" i="1"/>
  <c r="H94" i="1"/>
  <c r="I88" i="1"/>
  <c r="I63" i="1"/>
  <c r="I37" i="1"/>
  <c r="I59" i="1"/>
  <c r="G100" i="1"/>
  <c r="H88" i="1"/>
  <c r="H68" i="1"/>
  <c r="H63" i="1"/>
  <c r="H59" i="1"/>
  <c r="H37" i="1"/>
  <c r="G15" i="2"/>
  <c r="G14" i="2" s="1"/>
  <c r="G99" i="2"/>
  <c r="I67" i="1" l="1"/>
  <c r="H36" i="1"/>
  <c r="I36" i="1"/>
  <c r="H67" i="1"/>
  <c r="C25" i="5"/>
  <c r="G48" i="1"/>
  <c r="G151" i="2"/>
  <c r="G150" i="2" s="1"/>
  <c r="G90" i="2"/>
  <c r="G89" i="2" s="1"/>
  <c r="G88" i="2" s="1"/>
  <c r="G86" i="2" s="1"/>
  <c r="G146" i="2"/>
  <c r="G145" i="2" s="1"/>
  <c r="G143" i="2" s="1"/>
  <c r="G129" i="2"/>
  <c r="G128" i="2" s="1"/>
  <c r="G126" i="2" s="1"/>
  <c r="G64" i="1"/>
  <c r="G63" i="1" s="1"/>
  <c r="C41" i="5"/>
  <c r="E7" i="5"/>
  <c r="C7" i="5"/>
  <c r="C5" i="5" s="1"/>
  <c r="E19" i="5"/>
  <c r="E14" i="5"/>
  <c r="D14" i="5"/>
  <c r="C14" i="5"/>
  <c r="G133" i="2"/>
  <c r="G132" i="2" s="1"/>
  <c r="G26" i="2"/>
  <c r="G89" i="1"/>
  <c r="G56" i="1"/>
  <c r="G60" i="1"/>
  <c r="G59" i="1" s="1"/>
  <c r="G84" i="1"/>
  <c r="G82" i="1"/>
  <c r="G70" i="2"/>
  <c r="G68" i="2" s="1"/>
  <c r="G98" i="2"/>
  <c r="G96" i="2" s="1"/>
  <c r="G104" i="2"/>
  <c r="G103" i="2" s="1"/>
  <c r="G101" i="2" s="1"/>
  <c r="G117" i="2"/>
  <c r="G119" i="2"/>
  <c r="G121" i="2"/>
  <c r="G122" i="2"/>
  <c r="G69" i="1"/>
  <c r="G92" i="1"/>
  <c r="E41" i="5"/>
  <c r="D41" i="5"/>
  <c r="D7" i="5"/>
  <c r="D5" i="5" s="1"/>
  <c r="D19" i="5"/>
  <c r="C19" i="5"/>
  <c r="G42" i="1"/>
  <c r="G111" i="2"/>
  <c r="G110" i="2" s="1"/>
  <c r="G108" i="2" s="1"/>
  <c r="G55" i="2"/>
  <c r="G94" i="1"/>
  <c r="G86" i="1"/>
  <c r="G79" i="1"/>
  <c r="G73" i="1"/>
  <c r="G45" i="1"/>
  <c r="G38" i="1"/>
  <c r="G22" i="2"/>
  <c r="G21" i="2" s="1"/>
  <c r="G12" i="2"/>
  <c r="G11" i="2" s="1"/>
  <c r="G116" i="2"/>
  <c r="G82" i="2"/>
  <c r="G81" i="2" s="1"/>
  <c r="G65" i="2"/>
  <c r="G64" i="2" s="1"/>
  <c r="G62" i="2" s="1"/>
  <c r="G33" i="2"/>
  <c r="G79" i="2" l="1"/>
  <c r="G77" i="2" s="1"/>
  <c r="G37" i="1"/>
  <c r="G36" i="1" s="1"/>
  <c r="G32" i="2"/>
  <c r="G30" i="2" s="1"/>
  <c r="G124" i="2"/>
  <c r="G94" i="2"/>
  <c r="G9" i="2"/>
  <c r="G7" i="2" s="1"/>
  <c r="G138" i="2"/>
  <c r="G19" i="2"/>
  <c r="E11" i="5"/>
  <c r="C11" i="5"/>
  <c r="C36" i="5" s="1"/>
  <c r="D36" i="5"/>
  <c r="G88" i="1"/>
  <c r="G148" i="2"/>
  <c r="G60" i="2"/>
  <c r="G114" i="2"/>
  <c r="G106" i="2" s="1"/>
  <c r="G68" i="1"/>
  <c r="D11" i="5"/>
  <c r="G136" i="2" l="1"/>
  <c r="G67" i="1"/>
  <c r="E36" i="5"/>
  <c r="E5" i="5"/>
  <c r="G164" i="2"/>
  <c r="G161" i="2" s="1"/>
  <c r="G5" i="2" l="1"/>
</calcChain>
</file>

<file path=xl/sharedStrings.xml><?xml version="1.0" encoding="utf-8"?>
<sst xmlns="http://schemas.openxmlformats.org/spreadsheetml/2006/main" count="439" uniqueCount="304">
  <si>
    <t>Članak 1.</t>
  </si>
  <si>
    <t>Prihodi poslovanja</t>
  </si>
  <si>
    <t>Prihodi od prodaje nefinancijske imovine</t>
  </si>
  <si>
    <t>Rashodi poslovanja</t>
  </si>
  <si>
    <t>Rashodi za nabavu nefinancijske imovine</t>
  </si>
  <si>
    <t>C.</t>
  </si>
  <si>
    <t>Članak 2.</t>
  </si>
  <si>
    <t>BROJ</t>
  </si>
  <si>
    <t>KONTA</t>
  </si>
  <si>
    <t>VRSTA PRIHODA / RASHODA</t>
  </si>
  <si>
    <t>A. UKUPNO PRIHODI I PRIMICI</t>
  </si>
  <si>
    <t>Prihodi od poreza</t>
  </si>
  <si>
    <t>Porez i prirez na dohodak</t>
  </si>
  <si>
    <t>Porezi na imovinu</t>
  </si>
  <si>
    <t>Porezi na robu i usluge</t>
  </si>
  <si>
    <t>Potpore</t>
  </si>
  <si>
    <t>Pomoći iz proračuna</t>
  </si>
  <si>
    <t>Pomoći iz proračuna od ostl.subje unutar opće drža</t>
  </si>
  <si>
    <t>Prihodi od imovine</t>
  </si>
  <si>
    <t>Prihodi od financijske imovine</t>
  </si>
  <si>
    <t>Prihodi od nefinancijske imovine</t>
  </si>
  <si>
    <t>Prihodi od administrativnih pristojbi i po posebnim propisima</t>
  </si>
  <si>
    <t xml:space="preserve">Administrativne (upravne) pristojbe </t>
  </si>
  <si>
    <t>Prihodi po posebnim propisima</t>
  </si>
  <si>
    <t xml:space="preserve">Ostali  prihodi </t>
  </si>
  <si>
    <t>Prihodi od prodaje neproizvedene imovine</t>
  </si>
  <si>
    <t>Prihodi od prodaje materijalne imovine</t>
  </si>
  <si>
    <t>B. 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</si>
  <si>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</si>
  <si>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</si>
  <si>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</si>
  <si>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</si>
  <si>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</si>
  <si>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</si>
  <si>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</si>
  <si>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</si>
  <si>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</si>
  <si>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</si>
  <si>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</si>
  <si>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 xml:space="preserve">Kamate na primljene zajmove </t>
  </si>
  <si>
    <t>ostali financ. Rashodi</t>
  </si>
  <si>
    <t>Subvencije</t>
  </si>
  <si>
    <t>Subvencije trgovačkim dr. i poduzetnicima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</si>
  <si>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</si>
  <si>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</si>
  <si>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</si>
  <si>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</si>
  <si>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proizvedene dugotrajne imovine</t>
  </si>
  <si>
    <t>Građevinski objekti</t>
  </si>
  <si>
    <t xml:space="preserve">Postrojenja i oprema  </t>
  </si>
  <si>
    <t>Rashodi za dodatna ulaganja na nefinancijskoj imovini</t>
  </si>
  <si>
    <t>Dodatna ulaganja na građevinskim objektima</t>
  </si>
  <si>
    <t>RAČUN ZADUŽIVANJA/FINANCIRANJA</t>
  </si>
  <si>
    <t>5.</t>
  </si>
  <si>
    <t>izdaci za financijsku imovinu i otplatu zajmova</t>
  </si>
  <si>
    <t>Otplata glavnice kratkor. Kredita</t>
  </si>
  <si>
    <t>C. VIŠAK / MANJAK PRIHODA</t>
  </si>
  <si>
    <t>Vlastiti izvori i ispravak vlastitih izvora</t>
  </si>
  <si>
    <t>Rezultat poslovanja</t>
  </si>
  <si>
    <t>Članak 3.</t>
  </si>
  <si>
    <t xml:space="preserve">  </t>
  </si>
  <si>
    <t xml:space="preserve">OPĆI DIO </t>
  </si>
  <si>
    <t>Proračun sastoji se od:</t>
  </si>
  <si>
    <t xml:space="preserve">podskupine utvrđeni su kako slijedi: </t>
  </si>
  <si>
    <t>raspoređuju se po orgnizacijskoj, programskoj, ekonomskoj klasifikaciji u Posebnom</t>
  </si>
  <si>
    <t>POSEBAN DIO</t>
  </si>
  <si>
    <t>VRSTA RASHODA / IZDATAKA</t>
  </si>
  <si>
    <t/>
  </si>
  <si>
    <t>UKUPNO RASHODI / IZDACI</t>
  </si>
  <si>
    <t>Razdjel</t>
  </si>
  <si>
    <t>JEDINSTVENI UPRAVNI ODJEL</t>
  </si>
  <si>
    <t>Glava</t>
  </si>
  <si>
    <t>PREDSTAVNIČKO TIJELO</t>
  </si>
  <si>
    <t>Program</t>
  </si>
  <si>
    <t>A01 100</t>
  </si>
  <si>
    <t>JAVNA UPRAVA I ADMINISTRACIJA</t>
  </si>
  <si>
    <t>Aktivnost</t>
  </si>
  <si>
    <t>A100003</t>
  </si>
  <si>
    <t>Rashodi za rad predstavničkih tijela</t>
  </si>
  <si>
    <t>Izvor</t>
  </si>
  <si>
    <t>OPĆI PRIHODI I PRIMICI</t>
  </si>
  <si>
    <t>Naknade za rad predstavničkih tijela i izvršnih tijela(povjerenstva i sl)</t>
  </si>
  <si>
    <t xml:space="preserve">Reprezentacija </t>
  </si>
  <si>
    <t>IZVRŠNO TIJELO I ADMINISTRACIJA</t>
  </si>
  <si>
    <t>A100001</t>
  </si>
  <si>
    <t>Rashodi za zaposlene u administraciji</t>
  </si>
  <si>
    <t>Plaće za redovan rad</t>
  </si>
  <si>
    <t xml:space="preserve">Doprinosi na plaće </t>
  </si>
  <si>
    <t>Naknade za prijevoz</t>
  </si>
  <si>
    <t>A10 100</t>
  </si>
  <si>
    <t>A100002</t>
  </si>
  <si>
    <t>Zajednički mat.rashodi uprave i administracije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</si>
  <si>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</si>
  <si>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</si>
  <si>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</si>
  <si>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</si>
  <si>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</si>
  <si>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</si>
  <si>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</si>
  <si>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</si>
  <si>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</si>
  <si>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</si>
  <si>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Odvjetničke usluge</t>
  </si>
  <si>
    <t>Geodetsko-katastarske usluge</t>
  </si>
  <si>
    <t xml:space="preserve">Intelektualne i osobe usluge </t>
  </si>
  <si>
    <t>Računalne usluge</t>
  </si>
  <si>
    <t>Ostale usluge (registracije,tiskarske, uvezivanje)</t>
  </si>
  <si>
    <t>Premije osiguranja (prijevoz.sredstava, zaposlenika i sl.</t>
  </si>
  <si>
    <t>Reprezentacija</t>
  </si>
  <si>
    <t>Kamate na primljene zajmove</t>
  </si>
  <si>
    <t>Bankarske usluge i usluge platnog prometa</t>
  </si>
  <si>
    <t>KOMUNALNE DJELATNOSTI</t>
  </si>
  <si>
    <t>A10 101</t>
  </si>
  <si>
    <t>Održavanje komunalne infrastrukture</t>
  </si>
  <si>
    <t>A100004</t>
  </si>
  <si>
    <t>Javna rasvjeta</t>
  </si>
  <si>
    <t>PRIHODI ZA POSEBNE NAMJENE</t>
  </si>
  <si>
    <t>Energija za javnu rasvjetu</t>
  </si>
  <si>
    <t>Usluge tekućeg održavanja javne rasvjete</t>
  </si>
  <si>
    <t>A100005</t>
  </si>
  <si>
    <t>Deratizacija i dezinsekcija</t>
  </si>
  <si>
    <t xml:space="preserve">Čišćenje snijega </t>
  </si>
  <si>
    <t>SOCIJALNA SKRB</t>
  </si>
  <si>
    <t xml:space="preserve">A10 102 </t>
  </si>
  <si>
    <t>NAKNADE GRAĐANIMA I KUĆANSTVIMA U NOVCU</t>
  </si>
  <si>
    <t>A100006</t>
  </si>
  <si>
    <t>Tekuće pomoći</t>
  </si>
  <si>
    <t>Ostale naknade kućanstvima</t>
  </si>
  <si>
    <t>ŠKOLSTVO</t>
  </si>
  <si>
    <t>A100007</t>
  </si>
  <si>
    <t>Sufinanciranje cijene prijevoza</t>
  </si>
  <si>
    <t xml:space="preserve">Pomoć učenicima i studentima </t>
  </si>
  <si>
    <t xml:space="preserve">SUBVENCIJE </t>
  </si>
  <si>
    <t>A10103</t>
  </si>
  <si>
    <t>SUBVENCIJE</t>
  </si>
  <si>
    <t>A100008</t>
  </si>
  <si>
    <t xml:space="preserve">SUBVENCIJE KOMUNALNOM DRUŠTVU </t>
  </si>
  <si>
    <t>A100009</t>
  </si>
  <si>
    <t>SUBVENCIJE ZA RAZVOJ PODUZETNIŠTVA</t>
  </si>
  <si>
    <t>TEKUĆE DONACIJE</t>
  </si>
  <si>
    <t>A10  104</t>
  </si>
  <si>
    <t>SPORTSKA DRUŠTVA</t>
  </si>
  <si>
    <t>A1000010</t>
  </si>
  <si>
    <t>Manifestacije i sportska zbivanja</t>
  </si>
  <si>
    <t>A10 105</t>
  </si>
  <si>
    <t>NEPROFITNE OGRANIZACIJE</t>
  </si>
  <si>
    <t>A1000011</t>
  </si>
  <si>
    <t>Tekuće donacije neprofitnim organizacijama</t>
  </si>
  <si>
    <t>A1000012</t>
  </si>
  <si>
    <t xml:space="preserve">Tekuće donacije političkim strankama </t>
  </si>
  <si>
    <t>Financiranje političkih stranaka</t>
  </si>
  <si>
    <t xml:space="preserve">ZAŠTITA I SPAŠAVANJE </t>
  </si>
  <si>
    <t>A10 106</t>
  </si>
  <si>
    <t>Protupožarna i civilna zaštita</t>
  </si>
  <si>
    <t>A1000013</t>
  </si>
  <si>
    <t>Rashodi za protupožarnu i civilnu zaštitu</t>
  </si>
  <si>
    <t>Tekuće pomoći za DVD Kijevo</t>
  </si>
  <si>
    <t>rashodi poslovanja</t>
  </si>
  <si>
    <t>Tekuća pomoć za gorsku službu spašavanja</t>
  </si>
  <si>
    <t>Tekuće pomoći za civilnu zaštitu</t>
  </si>
  <si>
    <t>K1009</t>
  </si>
  <si>
    <t>KAPITALNA ULAGANJA</t>
  </si>
  <si>
    <t>K10 107</t>
  </si>
  <si>
    <t>GRADNJA I NABAVA DUGOTRAJNE IMOVINE</t>
  </si>
  <si>
    <t>K10001</t>
  </si>
  <si>
    <t xml:space="preserve">Proizvedena dugotrajna imovina- građevinski objekt </t>
  </si>
  <si>
    <t>Planinarski dom</t>
  </si>
  <si>
    <t>K10002</t>
  </si>
  <si>
    <t xml:space="preserve">Postrojenja i oprema </t>
  </si>
  <si>
    <t>K10003</t>
  </si>
  <si>
    <t>Dodatna ulaganja na nefinacijskoj imovini</t>
  </si>
  <si>
    <t>Modernizacija lokalnih prometnice</t>
  </si>
  <si>
    <t>Uređenje javnih površina u općini Kijevo</t>
  </si>
  <si>
    <t>Modernizacija javne rasvjete</t>
  </si>
  <si>
    <t>Turistička signalizacija</t>
  </si>
  <si>
    <t>A1010</t>
  </si>
  <si>
    <t>FINANCIJSKA IMOVINA</t>
  </si>
  <si>
    <t>A10107</t>
  </si>
  <si>
    <t>IZDACI ZA FINANC.IMOVINU I OTPLATU ZAJMOVA</t>
  </si>
  <si>
    <t>A1000014</t>
  </si>
  <si>
    <t>Izdaci za otplatu glavnice primljenih kredtia i zajmova</t>
  </si>
  <si>
    <t>Izdaci za financijski imovinu i otplate zajmova</t>
  </si>
  <si>
    <t>Otplata glavnice primljenih zajmova - kratkoročnih</t>
  </si>
  <si>
    <t>OPĆINA KIJEVO</t>
  </si>
  <si>
    <t>OPĆINSKO VIJEĆE</t>
  </si>
  <si>
    <t>Ostali prihodi</t>
  </si>
  <si>
    <t>INVESTICIJE</t>
  </si>
  <si>
    <t>Program: Izgradnja objekata od posebnog interesa za Općinu Kijevo</t>
  </si>
  <si>
    <t>DODATNA ULAGANJA</t>
  </si>
  <si>
    <t>Program: javne potrebe u sportu</t>
  </si>
  <si>
    <t>Boćalište</t>
  </si>
  <si>
    <t>Program: Javne potrebe u kulturi</t>
  </si>
  <si>
    <t>Dom kulture</t>
  </si>
  <si>
    <t>Stara školska zgrada (etno zbirka)</t>
  </si>
  <si>
    <t>Utvrda Glavaš</t>
  </si>
  <si>
    <t>Groblje</t>
  </si>
  <si>
    <t>Lokalne prometnice</t>
  </si>
  <si>
    <t>Javne površine</t>
  </si>
  <si>
    <t>Održavanje bunara</t>
  </si>
  <si>
    <t xml:space="preserve">                UKUPNO PROGRAM</t>
  </si>
  <si>
    <t>Izvori financiranja za financiranje razvojnih programa</t>
  </si>
  <si>
    <t>Sredstva Proračuna</t>
  </si>
  <si>
    <t>Ukupno</t>
  </si>
  <si>
    <t>OPĆINE KIJEVO</t>
  </si>
  <si>
    <t>PREDSJEDNIK:</t>
  </si>
  <si>
    <t>Ostali nespom.financ.rashodi</t>
  </si>
  <si>
    <t xml:space="preserve">Prihodi i rashodi, primici i izdaci, te višak/manjak prihoda po ekonomskoj klasifikaciji na razini </t>
  </si>
  <si>
    <t>Program:Izgradnja objekata i uređaja komun.infrastr.</t>
  </si>
  <si>
    <t xml:space="preserve">Stipendije učenicima i studentima </t>
  </si>
  <si>
    <t xml:space="preserve">PROGRAM </t>
  </si>
  <si>
    <t>Zakupnine i najamnine</t>
  </si>
  <si>
    <t>Zatezne kamate</t>
  </si>
  <si>
    <t xml:space="preserve">Uređenje novog groblja </t>
  </si>
  <si>
    <t xml:space="preserve">Primici od zaduživanja </t>
  </si>
  <si>
    <t>Primljeni krat.kred. od kred.instituc.</t>
  </si>
  <si>
    <t>Komunalne naknade</t>
  </si>
  <si>
    <t xml:space="preserve">Komunalni doprinosi </t>
  </si>
  <si>
    <t>Članarin, pristojbe, rashodi protokola</t>
  </si>
  <si>
    <t>Uređenje šetnice "Munić"</t>
  </si>
  <si>
    <t>Uređenje školskog igrališta</t>
  </si>
  <si>
    <t>Sanacija stare škole Validžići</t>
  </si>
  <si>
    <t>Školsko igralište</t>
  </si>
  <si>
    <t>Sanacija škole Validžići</t>
  </si>
  <si>
    <t>Sanacija odlagališta</t>
  </si>
  <si>
    <t>Uređenje šetnice Munić</t>
  </si>
  <si>
    <t>Vidikovac sv.Mihovil</t>
  </si>
  <si>
    <t xml:space="preserve">Na temelju članka 6. i 39. Zakona o proračunu (Narodne novine br. 87/08,136/12 i 15/15 ) i  </t>
  </si>
  <si>
    <t>PROJEKCIJA</t>
  </si>
  <si>
    <t>Plan</t>
  </si>
  <si>
    <t>Projekcija</t>
  </si>
  <si>
    <t>PLAN</t>
  </si>
  <si>
    <t>OBILJEŽAVANJE DANA OPĆINE</t>
  </si>
  <si>
    <t xml:space="preserve">Zaštitna odjeća i obuća  </t>
  </si>
  <si>
    <t>Kapitalne pomoći iz državnog proračuna</t>
  </si>
  <si>
    <t>Kapit. pomoći od ostalih izv.pr. korisnika</t>
  </si>
  <si>
    <t xml:space="preserve">  godine                                          Predsjednik:</t>
  </si>
  <si>
    <t>Uređenje  Doma kulture</t>
  </si>
  <si>
    <t xml:space="preserve">Subvencija za razvoj  </t>
  </si>
  <si>
    <t xml:space="preserve">Subvencija za razvoj </t>
  </si>
  <si>
    <t xml:space="preserve"> </t>
  </si>
  <si>
    <t xml:space="preserve">Tekuće pomoći sporskim društvima </t>
  </si>
  <si>
    <t>Tekuće donacije u novcu</t>
  </si>
  <si>
    <t>Stipe Maloča v.r</t>
  </si>
  <si>
    <t>Klasa:</t>
  </si>
  <si>
    <t>Ur.broj:</t>
  </si>
  <si>
    <t>Prihodi od prodaje proizvoda i pruženih usluga i prihodi od donacija</t>
  </si>
  <si>
    <t>Prihodi od prodaje proizvoda i usluga</t>
  </si>
  <si>
    <t>Prihodi od prodaje grobnica</t>
  </si>
  <si>
    <t>Otplata glavnice prim. Zajod drugih raz.vlasti</t>
  </si>
  <si>
    <t>Otplata glavnice primlj. Zajm.od dr. razina vlasti</t>
  </si>
  <si>
    <t xml:space="preserve">Stipe Maloča v.r </t>
  </si>
  <si>
    <t>PRORAČUN OPĆINE KIJEVO ZA 2023. GODINU</t>
  </si>
  <si>
    <t>2023 (€)</t>
  </si>
  <si>
    <t>2024 (€)</t>
  </si>
  <si>
    <t>2025 (€)</t>
  </si>
  <si>
    <t>Projekcija 2024(˙€)</t>
  </si>
  <si>
    <t>Projekcija 2025 (€)</t>
  </si>
  <si>
    <t xml:space="preserve"> Plan 2023 (€)</t>
  </si>
  <si>
    <t xml:space="preserve">Rashodi poslovanja i rashodi za nabavku nefinancijske imovine u Proračunu za 2023. godinu </t>
  </si>
  <si>
    <t xml:space="preserve">dijelu Proračuna za 2023. godinu. </t>
  </si>
  <si>
    <t>6.</t>
  </si>
  <si>
    <t>7.</t>
  </si>
  <si>
    <t>Izdaci za fin,imovinu i otpl.zajm.</t>
  </si>
  <si>
    <t>9.</t>
  </si>
  <si>
    <t>VLASTITI IZVORI</t>
  </si>
  <si>
    <t>MANJAK PRIHODA IZ PRET.GODINA</t>
  </si>
  <si>
    <t>UKUPNO MANJAK .</t>
  </si>
  <si>
    <t>A.</t>
  </si>
  <si>
    <t>RAČUN PRIHODA I PRIMITAKA</t>
  </si>
  <si>
    <t>Primici od zaduživanja</t>
  </si>
  <si>
    <t>B.</t>
  </si>
  <si>
    <t>RAČUN RASHODA I IZDATAKA</t>
  </si>
  <si>
    <t>8.</t>
  </si>
  <si>
    <t xml:space="preserve">5. </t>
  </si>
  <si>
    <t>Izvršenje</t>
  </si>
  <si>
    <t>2021.</t>
  </si>
  <si>
    <t>Plan 2022.</t>
  </si>
  <si>
    <t xml:space="preserve">PROGRAM ZAŽELI - III faza </t>
  </si>
  <si>
    <t>RAZLIKA - VIŠAK/MANJAK TEK. GODINE</t>
  </si>
  <si>
    <t xml:space="preserve">VIŠAK /MANJAK TEK. GODINE </t>
  </si>
  <si>
    <t>glasilu Općine Kijevo" a primjenjuje se od 01.01.2023. godine</t>
  </si>
  <si>
    <t>PLAN 2023.(€)</t>
  </si>
  <si>
    <t>PROCJENA 2024. (€)</t>
  </si>
  <si>
    <t>PROCJENA 2025. (€)</t>
  </si>
  <si>
    <t xml:space="preserve">PLAN RAZVOJNIH PROJEKATA OPĆINE KIJEVO 2023. -2025. GODINE </t>
  </si>
  <si>
    <t>OPĆI PRIHODI I PRIMICI, PRIHODI ZA POSEBNE NAMJENE</t>
  </si>
  <si>
    <t xml:space="preserve">Izvor    </t>
  </si>
  <si>
    <t xml:space="preserve">Prihodi za posebne namjene </t>
  </si>
  <si>
    <t xml:space="preserve">Opći prihodi i primici </t>
  </si>
  <si>
    <t>Izvor: Prihodi za posebne namjene, Opći prihodi i primici.</t>
  </si>
  <si>
    <t xml:space="preserve">Izvor: Opći prihodi i primici   </t>
  </si>
  <si>
    <t xml:space="preserve">Održavanje cestai </t>
  </si>
  <si>
    <t>Održavanje javnihpovršina</t>
  </si>
  <si>
    <t>Održavanje  groblja</t>
  </si>
  <si>
    <t>članka 30. Statuta općine Kijevo (Službeno glasilo općine Kijevo br. 15/18 ,18/18 I 32/21 )</t>
  </si>
  <si>
    <t>Općinsko vijeće Općine Kijevo na svojoj 12. sjednici održanoj dana 19.12.2022.godine, donosi</t>
  </si>
  <si>
    <t xml:space="preserve">Ovaj proračun stupa na snagu osmog dana od dana objave u "Službenom </t>
  </si>
  <si>
    <t>400-06/22-01/12</t>
  </si>
  <si>
    <t>2182-15-01-22-11</t>
  </si>
  <si>
    <t>Kijevo, 19.12.2022.</t>
  </si>
  <si>
    <t>Proračun općine Kijevo za 2023. godinu i Projekcija proračuna 2023-2025. ( u daljnjem tekstu:</t>
  </si>
  <si>
    <t>Klasa:400-06/22-01/12</t>
  </si>
  <si>
    <t>Urbroj:2182-15-01-22-12</t>
  </si>
  <si>
    <t>Kijevo, 19.12.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</si>
</sst>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theme="0"/>
      <name val="Arial"/>
      <family val="2"/>
      <charset val="238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9"/>
      <color rgb="FF00B0F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4" fillId="0" borderId="0" xfId="1" applyFont="1"/>
    <xf numFmtId="0" fontId="4" fillId="0" borderId="0" xfId="1" quotePrefix="1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4" fontId="4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3" fillId="0" borderId="0" xfId="1" applyFont="1" applyAlignment="1">
      <alignment horizontal="left" wrapText="1"/>
    </xf>
    <xf numFmtId="0" fontId="1" fillId="0" borderId="0" xfId="1"/>
    <xf numFmtId="0" fontId="4" fillId="0" borderId="0" xfId="1" applyFont="1" applyAlignment="1">
      <alignment horizontal="right"/>
    </xf>
    <xf numFmtId="0" fontId="4" fillId="5" borderId="0" xfId="1" applyFont="1" applyFill="1" applyAlignment="1">
      <alignment horizontal="left" wrapText="1"/>
    </xf>
    <xf numFmtId="0" fontId="4" fillId="5" borderId="0" xfId="1" applyFont="1" applyFill="1" applyAlignment="1">
      <alignment wrapText="1"/>
    </xf>
    <xf numFmtId="4" fontId="4" fillId="5" borderId="0" xfId="1" applyNumberFormat="1" applyFont="1" applyFill="1" applyAlignment="1">
      <alignment wrapText="1"/>
    </xf>
    <xf numFmtId="0" fontId="4" fillId="6" borderId="0" xfId="1" applyFont="1" applyFill="1" applyAlignment="1">
      <alignment horizontal="left" wrapText="1"/>
    </xf>
    <xf numFmtId="0" fontId="4" fillId="6" borderId="0" xfId="1" applyFont="1" applyFill="1" applyAlignment="1">
      <alignment wrapText="1"/>
    </xf>
    <xf numFmtId="4" fontId="3" fillId="6" borderId="0" xfId="1" applyNumberFormat="1" applyFont="1" applyFill="1" applyAlignment="1">
      <alignment wrapText="1"/>
    </xf>
    <xf numFmtId="4" fontId="4" fillId="6" borderId="0" xfId="1" applyNumberFormat="1" applyFont="1" applyFill="1" applyAlignment="1">
      <alignment wrapText="1"/>
    </xf>
    <xf numFmtId="4" fontId="3" fillId="0" borderId="0" xfId="1" applyNumberFormat="1" applyFont="1" applyAlignment="1">
      <alignment horizontal="center" wrapText="1"/>
    </xf>
    <xf numFmtId="0" fontId="3" fillId="7" borderId="0" xfId="1" applyFont="1" applyFill="1"/>
    <xf numFmtId="0" fontId="3" fillId="6" borderId="0" xfId="1" applyFont="1" applyFill="1" applyAlignment="1">
      <alignment horizontal="left" wrapText="1"/>
    </xf>
    <xf numFmtId="0" fontId="3" fillId="6" borderId="0" xfId="1" applyFont="1" applyFill="1" applyAlignment="1">
      <alignment wrapText="1"/>
    </xf>
    <xf numFmtId="0" fontId="3" fillId="8" borderId="0" xfId="1" applyFont="1" applyFill="1" applyAlignment="1">
      <alignment horizontal="left" wrapText="1"/>
    </xf>
    <xf numFmtId="4" fontId="3" fillId="8" borderId="0" xfId="1" applyNumberFormat="1" applyFont="1" applyFill="1" applyAlignment="1">
      <alignment wrapText="1"/>
    </xf>
    <xf numFmtId="0" fontId="9" fillId="8" borderId="0" xfId="1" applyFont="1" applyFill="1" applyAlignment="1">
      <alignment wrapText="1"/>
    </xf>
    <xf numFmtId="4" fontId="3" fillId="6" borderId="0" xfId="1" applyNumberFormat="1" applyFont="1" applyFill="1" applyAlignment="1">
      <alignment horizontal="center" wrapText="1"/>
    </xf>
    <xf numFmtId="0" fontId="4" fillId="6" borderId="0" xfId="1" applyFont="1" applyFill="1"/>
    <xf numFmtId="0" fontId="0" fillId="0" borderId="0" xfId="0" applyAlignment="1">
      <alignment vertical="top"/>
    </xf>
    <xf numFmtId="0" fontId="10" fillId="0" borderId="0" xfId="0" applyFont="1"/>
    <xf numFmtId="0" fontId="11" fillId="2" borderId="0" xfId="0" applyFont="1" applyFill="1"/>
    <xf numFmtId="0" fontId="12" fillId="3" borderId="0" xfId="0" applyFont="1" applyFill="1" applyAlignment="1">
      <alignment wrapText="1"/>
    </xf>
    <xf numFmtId="0" fontId="12" fillId="3" borderId="0" xfId="0" quotePrefix="1" applyFont="1" applyFill="1" applyAlignment="1">
      <alignment wrapText="1"/>
    </xf>
    <xf numFmtId="4" fontId="12" fillId="3" borderId="0" xfId="0" applyNumberFormat="1" applyFont="1" applyFill="1"/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right" wrapText="1"/>
    </xf>
    <xf numFmtId="4" fontId="12" fillId="4" borderId="0" xfId="0" applyNumberFormat="1" applyFont="1" applyFill="1"/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left" wrapText="1"/>
    </xf>
    <xf numFmtId="4" fontId="11" fillId="6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wrapText="1"/>
    </xf>
    <xf numFmtId="0" fontId="11" fillId="6" borderId="0" xfId="0" applyFont="1" applyFill="1" applyAlignment="1">
      <alignment horizontal="right" wrapText="1"/>
    </xf>
    <xf numFmtId="4" fontId="11" fillId="6" borderId="0" xfId="0" applyNumberFormat="1" applyFont="1" applyFill="1"/>
    <xf numFmtId="0" fontId="14" fillId="8" borderId="0" xfId="0" applyFont="1" applyFill="1" applyAlignment="1">
      <alignment wrapText="1"/>
    </xf>
    <xf numFmtId="0" fontId="14" fillId="8" borderId="0" xfId="0" applyFont="1" applyFill="1" applyAlignment="1">
      <alignment horizontal="right" wrapText="1"/>
    </xf>
    <xf numFmtId="4" fontId="15" fillId="8" borderId="0" xfId="0" applyNumberFormat="1" applyFont="1" applyFill="1" applyAlignment="1">
      <alignment wrapText="1"/>
    </xf>
    <xf numFmtId="4" fontId="14" fillId="8" borderId="0" xfId="0" applyNumberFormat="1" applyFont="1" applyFill="1" applyAlignment="1">
      <alignment wrapText="1"/>
    </xf>
    <xf numFmtId="4" fontId="11" fillId="8" borderId="0" xfId="0" applyNumberFormat="1" applyFont="1" applyFill="1" applyAlignment="1">
      <alignment wrapText="1"/>
    </xf>
    <xf numFmtId="0" fontId="13" fillId="6" borderId="0" xfId="0" applyFont="1" applyFill="1" applyAlignment="1">
      <alignment wrapText="1"/>
    </xf>
    <xf numFmtId="4" fontId="13" fillId="6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4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17" fillId="0" borderId="0" xfId="0" applyFont="1"/>
    <xf numFmtId="4" fontId="0" fillId="0" borderId="0" xfId="0" applyNumberFormat="1"/>
    <xf numFmtId="0" fontId="2" fillId="0" borderId="0" xfId="0" applyFont="1"/>
    <xf numFmtId="0" fontId="18" fillId="0" borderId="0" xfId="0" applyFont="1"/>
    <xf numFmtId="0" fontId="17" fillId="10" borderId="3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vertical="top" wrapText="1"/>
    </xf>
    <xf numFmtId="4" fontId="17" fillId="10" borderId="4" xfId="0" applyNumberFormat="1" applyFont="1" applyFill="1" applyBorder="1" applyAlignment="1">
      <alignment horizontal="right" vertical="top" wrapText="1"/>
    </xf>
    <xf numFmtId="4" fontId="19" fillId="6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vertical="top" wrapText="1"/>
    </xf>
    <xf numFmtId="4" fontId="19" fillId="0" borderId="4" xfId="0" applyNumberFormat="1" applyFont="1" applyBorder="1" applyAlignment="1">
      <alignment horizontal="right" vertical="top" wrapText="1"/>
    </xf>
    <xf numFmtId="0" fontId="17" fillId="11" borderId="3" xfId="0" applyFont="1" applyFill="1" applyBorder="1" applyAlignment="1">
      <alignment vertical="top" wrapText="1"/>
    </xf>
    <xf numFmtId="0" fontId="17" fillId="11" borderId="4" xfId="0" applyFont="1" applyFill="1" applyBorder="1" applyAlignment="1">
      <alignment vertical="top" wrapText="1"/>
    </xf>
    <xf numFmtId="4" fontId="17" fillId="11" borderId="4" xfId="0" applyNumberFormat="1" applyFont="1" applyFill="1" applyBorder="1" applyAlignment="1">
      <alignment horizontal="right" vertical="top" wrapText="1"/>
    </xf>
    <xf numFmtId="4" fontId="17" fillId="11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horizontal="right" vertical="top" wrapText="1"/>
    </xf>
    <xf numFmtId="4" fontId="21" fillId="6" borderId="4" xfId="0" applyNumberFormat="1" applyFont="1" applyFill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4" fontId="18" fillId="12" borderId="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25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4" fontId="19" fillId="0" borderId="9" xfId="0" applyNumberFormat="1" applyFont="1" applyBorder="1" applyAlignment="1">
      <alignment horizontal="right" vertical="top" wrapText="1"/>
    </xf>
    <xf numFmtId="0" fontId="22" fillId="0" borderId="0" xfId="0" applyFont="1"/>
    <xf numFmtId="4" fontId="19" fillId="0" borderId="2" xfId="0" applyNumberFormat="1" applyFont="1" applyBorder="1" applyAlignment="1">
      <alignment horizontal="right" vertical="top" wrapText="1"/>
    </xf>
    <xf numFmtId="4" fontId="19" fillId="0" borderId="14" xfId="0" applyNumberFormat="1" applyFont="1" applyBorder="1" applyAlignment="1">
      <alignment horizontal="right" vertical="top" wrapText="1"/>
    </xf>
    <xf numFmtId="4" fontId="19" fillId="0" borderId="15" xfId="0" applyNumberFormat="1" applyFont="1" applyBorder="1" applyAlignment="1">
      <alignment horizontal="right" vertical="top" wrapText="1"/>
    </xf>
    <xf numFmtId="4" fontId="19" fillId="0" borderId="13" xfId="0" applyNumberFormat="1" applyFont="1" applyBorder="1" applyAlignment="1">
      <alignment horizontal="right" vertical="top" wrapText="1"/>
    </xf>
    <xf numFmtId="0" fontId="0" fillId="6" borderId="0" xfId="0" applyFill="1"/>
    <xf numFmtId="0" fontId="0" fillId="14" borderId="0" xfId="0" applyFill="1"/>
    <xf numFmtId="0" fontId="0" fillId="13" borderId="0" xfId="0" applyFill="1"/>
    <xf numFmtId="0" fontId="12" fillId="8" borderId="0" xfId="0" applyFont="1" applyFill="1" applyAlignment="1">
      <alignment wrapText="1"/>
    </xf>
    <xf numFmtId="0" fontId="12" fillId="8" borderId="0" xfId="0" quotePrefix="1" applyFont="1" applyFill="1" applyAlignment="1">
      <alignment horizontal="right" wrapText="1"/>
    </xf>
    <xf numFmtId="4" fontId="12" fillId="8" borderId="0" xfId="0" applyNumberFormat="1" applyFont="1" applyFill="1"/>
    <xf numFmtId="0" fontId="0" fillId="8" borderId="0" xfId="0" applyFill="1"/>
    <xf numFmtId="0" fontId="12" fillId="10" borderId="0" xfId="0" applyFont="1" applyFill="1" applyAlignment="1">
      <alignment wrapText="1"/>
    </xf>
    <xf numFmtId="4" fontId="12" fillId="10" borderId="0" xfId="0" applyNumberFormat="1" applyFont="1" applyFill="1"/>
    <xf numFmtId="0" fontId="0" fillId="10" borderId="0" xfId="0" applyFill="1"/>
    <xf numFmtId="0" fontId="12" fillId="10" borderId="0" xfId="0" applyFont="1" applyFill="1" applyAlignment="1">
      <alignment horizontal="right" wrapText="1"/>
    </xf>
    <xf numFmtId="0" fontId="28" fillId="10" borderId="0" xfId="0" applyFont="1" applyFill="1"/>
    <xf numFmtId="0" fontId="4" fillId="15" borderId="0" xfId="0" applyFont="1" applyFill="1" applyAlignment="1">
      <alignment wrapText="1"/>
    </xf>
    <xf numFmtId="0" fontId="11" fillId="15" borderId="0" xfId="0" applyFont="1" applyFill="1" applyAlignment="1">
      <alignment horizontal="right" wrapText="1"/>
    </xf>
    <xf numFmtId="0" fontId="11" fillId="15" borderId="0" xfId="0" applyFont="1" applyFill="1" applyAlignment="1">
      <alignment wrapText="1"/>
    </xf>
    <xf numFmtId="4" fontId="11" fillId="15" borderId="0" xfId="0" applyNumberFormat="1" applyFont="1" applyFill="1"/>
    <xf numFmtId="0" fontId="0" fillId="15" borderId="0" xfId="0" applyFill="1"/>
    <xf numFmtId="0" fontId="16" fillId="15" borderId="0" xfId="0" applyFont="1" applyFill="1" applyAlignment="1">
      <alignment wrapText="1"/>
    </xf>
    <xf numFmtId="0" fontId="11" fillId="10" borderId="0" xfId="0" applyFont="1" applyFill="1" applyAlignment="1">
      <alignment horizontal="right" wrapText="1"/>
    </xf>
    <xf numFmtId="0" fontId="11" fillId="10" borderId="0" xfId="0" applyFont="1" applyFill="1" applyAlignment="1">
      <alignment wrapText="1"/>
    </xf>
    <xf numFmtId="4" fontId="11" fillId="10" borderId="0" xfId="0" applyNumberFormat="1" applyFont="1" applyFill="1"/>
    <xf numFmtId="4" fontId="13" fillId="15" borderId="0" xfId="0" applyNumberFormat="1" applyFont="1" applyFill="1" applyAlignment="1">
      <alignment wrapText="1"/>
    </xf>
    <xf numFmtId="4" fontId="11" fillId="15" borderId="0" xfId="0" applyNumberFormat="1" applyFont="1" applyFill="1" applyAlignment="1">
      <alignment wrapText="1"/>
    </xf>
    <xf numFmtId="0" fontId="29" fillId="15" borderId="0" xfId="0" applyFont="1" applyFill="1"/>
    <xf numFmtId="4" fontId="30" fillId="15" borderId="0" xfId="0" applyNumberFormat="1" applyFont="1" applyFill="1"/>
    <xf numFmtId="4" fontId="33" fillId="8" borderId="0" xfId="0" applyNumberFormat="1" applyFont="1" applyFill="1"/>
    <xf numFmtId="0" fontId="34" fillId="8" borderId="0" xfId="0" applyFont="1" applyFill="1"/>
    <xf numFmtId="4" fontId="31" fillId="8" borderId="0" xfId="0" applyNumberFormat="1" applyFont="1" applyFill="1"/>
    <xf numFmtId="0" fontId="32" fillId="8" borderId="0" xfId="0" applyFont="1" applyFill="1"/>
    <xf numFmtId="0" fontId="14" fillId="8" borderId="0" xfId="0" quotePrefix="1" applyFont="1" applyFill="1" applyAlignment="1">
      <alignment horizontal="right" wrapText="1"/>
    </xf>
    <xf numFmtId="4" fontId="4" fillId="15" borderId="0" xfId="0" applyNumberFormat="1" applyFont="1" applyFill="1"/>
    <xf numFmtId="4" fontId="16" fillId="15" borderId="0" xfId="0" applyNumberFormat="1" applyFont="1" applyFill="1"/>
    <xf numFmtId="4" fontId="11" fillId="15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 wrapText="1"/>
    </xf>
    <xf numFmtId="0" fontId="5" fillId="8" borderId="0" xfId="0" applyFont="1" applyFill="1" applyAlignment="1">
      <alignment wrapText="1"/>
    </xf>
    <xf numFmtId="4" fontId="5" fillId="10" borderId="0" xfId="1" applyNumberFormat="1" applyFont="1" applyFill="1"/>
    <xf numFmtId="0" fontId="5" fillId="13" borderId="0" xfId="1" applyFont="1" applyFill="1"/>
    <xf numFmtId="4" fontId="5" fillId="13" borderId="0" xfId="1" applyNumberFormat="1" applyFont="1" applyFill="1"/>
    <xf numFmtId="0" fontId="5" fillId="10" borderId="0" xfId="1" applyFont="1" applyFill="1" applyAlignment="1">
      <alignment horizontal="left"/>
    </xf>
    <xf numFmtId="0" fontId="5" fillId="10" borderId="0" xfId="1" applyFont="1" applyFill="1"/>
    <xf numFmtId="0" fontId="4" fillId="16" borderId="0" xfId="1" applyFont="1" applyFill="1"/>
    <xf numFmtId="0" fontId="4" fillId="16" borderId="0" xfId="1" quotePrefix="1" applyFont="1" applyFill="1"/>
    <xf numFmtId="0" fontId="0" fillId="16" borderId="0" xfId="0" applyFill="1"/>
    <xf numFmtId="0" fontId="4" fillId="16" borderId="0" xfId="1" applyFont="1" applyFill="1" applyAlignment="1">
      <alignment horizontal="right"/>
    </xf>
    <xf numFmtId="0" fontId="35" fillId="16" borderId="0" xfId="1" applyFont="1" applyFill="1"/>
    <xf numFmtId="0" fontId="5" fillId="8" borderId="0" xfId="1" applyFont="1" applyFill="1" applyAlignment="1">
      <alignment horizontal="left"/>
    </xf>
    <xf numFmtId="0" fontId="5" fillId="8" borderId="0" xfId="1" applyFont="1" applyFill="1"/>
    <xf numFmtId="4" fontId="5" fillId="8" borderId="0" xfId="1" applyNumberFormat="1" applyFont="1" applyFill="1"/>
    <xf numFmtId="0" fontId="4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37" fillId="16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4" fontId="3" fillId="0" borderId="0" xfId="1" applyNumberFormat="1" applyFont="1" applyAlignment="1">
      <alignment horizontal="right" wrapText="1"/>
    </xf>
    <xf numFmtId="4" fontId="39" fillId="15" borderId="0" xfId="0" applyNumberFormat="1" applyFont="1" applyFill="1"/>
    <xf numFmtId="4" fontId="14" fillId="8" borderId="0" xfId="0" applyNumberFormat="1" applyFont="1" applyFill="1"/>
    <xf numFmtId="0" fontId="3" fillId="0" borderId="0" xfId="1" applyFont="1"/>
    <xf numFmtId="4" fontId="0" fillId="6" borderId="0" xfId="0" applyNumberFormat="1" applyFill="1"/>
    <xf numFmtId="4" fontId="0" fillId="10" borderId="0" xfId="0" applyNumberFormat="1" applyFill="1"/>
    <xf numFmtId="4" fontId="27" fillId="8" borderId="0" xfId="0" applyNumberFormat="1" applyFont="1" applyFill="1"/>
    <xf numFmtId="4" fontId="27" fillId="13" borderId="0" xfId="0" applyNumberFormat="1" applyFont="1" applyFill="1"/>
    <xf numFmtId="4" fontId="9" fillId="8" borderId="0" xfId="1" applyNumberFormat="1" applyFont="1" applyFill="1" applyAlignment="1">
      <alignment wrapText="1"/>
    </xf>
    <xf numFmtId="4" fontId="0" fillId="8" borderId="0" xfId="0" applyNumberFormat="1" applyFill="1"/>
    <xf numFmtId="4" fontId="0" fillId="15" borderId="0" xfId="0" applyNumberFormat="1" applyFill="1"/>
    <xf numFmtId="4" fontId="29" fillId="15" borderId="0" xfId="0" applyNumberFormat="1" applyFont="1" applyFill="1"/>
    <xf numFmtId="4" fontId="32" fillId="8" borderId="0" xfId="0" applyNumberFormat="1" applyFont="1" applyFill="1"/>
    <xf numFmtId="4" fontId="34" fillId="8" borderId="0" xfId="0" applyNumberFormat="1" applyFont="1" applyFill="1"/>
    <xf numFmtId="0" fontId="27" fillId="10" borderId="0" xfId="0" applyFont="1" applyFill="1"/>
    <xf numFmtId="4" fontId="22" fillId="0" borderId="0" xfId="0" applyNumberFormat="1" applyFont="1"/>
    <xf numFmtId="4" fontId="22" fillId="6" borderId="0" xfId="0" applyNumberFormat="1" applyFont="1" applyFill="1"/>
    <xf numFmtId="0" fontId="38" fillId="16" borderId="0" xfId="1" applyFont="1" applyFill="1" applyAlignment="1">
      <alignment horizontal="center"/>
    </xf>
    <xf numFmtId="0" fontId="16" fillId="0" borderId="0" xfId="1" applyFont="1" applyAlignment="1">
      <alignment wrapText="1"/>
    </xf>
    <xf numFmtId="0" fontId="16" fillId="6" borderId="0" xfId="1" applyFont="1" applyFill="1" applyAlignment="1">
      <alignment wrapText="1"/>
    </xf>
    <xf numFmtId="0" fontId="35" fillId="16" borderId="0" xfId="1" quotePrefix="1" applyFont="1" applyFill="1"/>
    <xf numFmtId="0" fontId="35" fillId="16" borderId="0" xfId="1" applyFont="1" applyFill="1" applyAlignment="1">
      <alignment horizontal="right"/>
    </xf>
    <xf numFmtId="0" fontId="40" fillId="16" borderId="0" xfId="1" applyFont="1" applyFill="1" applyAlignment="1">
      <alignment horizontal="right"/>
    </xf>
    <xf numFmtId="0" fontId="16" fillId="6" borderId="0" xfId="0" applyFont="1" applyFill="1" applyAlignment="1">
      <alignment wrapText="1"/>
    </xf>
    <xf numFmtId="4" fontId="19" fillId="7" borderId="0" xfId="0" applyNumberFormat="1" applyFont="1" applyFill="1" applyAlignment="1">
      <alignment horizontal="right" vertical="top" wrapText="1"/>
    </xf>
    <xf numFmtId="4" fontId="19" fillId="7" borderId="21" xfId="0" applyNumberFormat="1" applyFont="1" applyFill="1" applyBorder="1" applyAlignment="1">
      <alignment horizontal="right" vertical="top" wrapText="1"/>
    </xf>
    <xf numFmtId="0" fontId="41" fillId="7" borderId="0" xfId="0" applyFont="1" applyFill="1" applyAlignment="1">
      <alignment vertical="top" wrapText="1"/>
    </xf>
    <xf numFmtId="4" fontId="18" fillId="6" borderId="23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4" fontId="19" fillId="0" borderId="0" xfId="0" applyNumberFormat="1" applyFont="1" applyAlignment="1">
      <alignment horizontal="right" vertical="top" wrapText="1"/>
    </xf>
    <xf numFmtId="4" fontId="19" fillId="0" borderId="25" xfId="0" applyNumberFormat="1" applyFont="1" applyBorder="1" applyAlignment="1">
      <alignment horizontal="right" vertical="top" wrapText="1"/>
    </xf>
    <xf numFmtId="0" fontId="42" fillId="11" borderId="7" xfId="0" applyFont="1" applyFill="1" applyBorder="1" applyAlignment="1">
      <alignment vertical="top" wrapText="1"/>
    </xf>
    <xf numFmtId="0" fontId="42" fillId="11" borderId="8" xfId="0" applyFont="1" applyFill="1" applyBorder="1" applyAlignment="1">
      <alignment vertical="top" wrapText="1"/>
    </xf>
    <xf numFmtId="4" fontId="42" fillId="11" borderId="8" xfId="0" applyNumberFormat="1" applyFont="1" applyFill="1" applyBorder="1" applyAlignment="1">
      <alignment horizontal="right" vertical="top" wrapText="1"/>
    </xf>
    <xf numFmtId="4" fontId="42" fillId="11" borderId="4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0" fillId="0" borderId="0" xfId="0"/>
    <xf numFmtId="0" fontId="7" fillId="0" borderId="0" xfId="1" applyFont="1" applyAlignment="1">
      <alignment horizontal="left"/>
    </xf>
    <xf numFmtId="0" fontId="1" fillId="0" borderId="0" xfId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/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8" fillId="12" borderId="7" xfId="0" applyFont="1" applyFill="1" applyBorder="1" applyAlignment="1">
      <alignment vertical="top" wrapText="1"/>
    </xf>
    <xf numFmtId="0" fontId="18" fillId="12" borderId="8" xfId="0" applyFont="1" applyFill="1" applyBorder="1" applyAlignment="1">
      <alignment vertical="top" wrapText="1"/>
    </xf>
    <xf numFmtId="0" fontId="18" fillId="12" borderId="4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12" borderId="1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right" vertical="top" wrapText="1"/>
    </xf>
    <xf numFmtId="0" fontId="17" fillId="10" borderId="2" xfId="0" applyFont="1" applyFill="1" applyBorder="1" applyAlignment="1">
      <alignment horizontal="right" vertical="top" wrapText="1"/>
    </xf>
    <xf numFmtId="0" fontId="19" fillId="7" borderId="20" xfId="0" applyFont="1" applyFill="1" applyBorder="1" applyAlignment="1">
      <alignment vertical="top" wrapText="1"/>
    </xf>
    <xf numFmtId="0" fontId="19" fillId="7" borderId="21" xfId="0" applyFont="1" applyFill="1" applyBorder="1" applyAlignment="1">
      <alignment vertical="top" wrapText="1"/>
    </xf>
    <xf numFmtId="0" fontId="23" fillId="6" borderId="22" xfId="0" applyFont="1" applyFill="1" applyBorder="1" applyAlignment="1">
      <alignment vertical="top"/>
    </xf>
    <xf numFmtId="0" fontId="23" fillId="6" borderId="23" xfId="0" applyFont="1" applyFill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0" fillId="6" borderId="1" xfId="0" applyFont="1" applyFill="1" applyBorder="1" applyAlignment="1">
      <alignment vertical="top"/>
    </xf>
    <xf numFmtId="0" fontId="20" fillId="6" borderId="2" xfId="0" applyFont="1" applyFill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6" borderId="1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7" fillId="6" borderId="1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0" fontId="19" fillId="0" borderId="19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3"/>
  <sheetViews>
    <sheetView zoomScaleNormal="100" workbookViewId="0">
      <selection activeCell="O17" sqref="O17"/>
    </sheetView>
  </sheetViews>
  <sheetFormatPr defaultRowHeight="15" x14ac:dyDescent="0.25"/>
  <cols>
    <col min="1" max="1" width="1.85546875" customWidth="1"/>
    <col min="2" max="2" width="5.42578125" customWidth="1"/>
    <col min="3" max="3" width="25.85546875" customWidth="1"/>
    <col min="4" max="4" width="5.42578125" customWidth="1"/>
    <col min="5" max="5" width="5.5703125" customWidth="1"/>
    <col min="6" max="6" width="16.85546875" customWidth="1"/>
    <col min="7" max="7" width="20.140625" customWidth="1"/>
    <col min="8" max="8" width="18.85546875" customWidth="1"/>
    <col min="9" max="9" width="22.7109375" customWidth="1"/>
    <col min="11" max="11" width="10" customWidth="1"/>
  </cols>
  <sheetData>
    <row r="1" spans="2:9" x14ac:dyDescent="0.25">
      <c r="B1" s="183" t="s">
        <v>226</v>
      </c>
      <c r="C1" s="184"/>
      <c r="D1" s="184"/>
      <c r="E1" s="184"/>
      <c r="F1" s="184"/>
      <c r="G1" s="184"/>
    </row>
    <row r="2" spans="2:9" x14ac:dyDescent="0.25">
      <c r="B2" s="183" t="s">
        <v>294</v>
      </c>
      <c r="C2" s="184"/>
      <c r="D2" s="184"/>
      <c r="E2" s="184"/>
      <c r="F2" s="184"/>
      <c r="G2" s="184"/>
    </row>
    <row r="3" spans="2:9" x14ac:dyDescent="0.25">
      <c r="B3" s="183" t="s">
        <v>295</v>
      </c>
      <c r="C3" s="184"/>
      <c r="D3" s="184"/>
      <c r="E3" s="184"/>
      <c r="F3" s="184"/>
      <c r="G3" s="184"/>
    </row>
    <row r="4" spans="2:9" x14ac:dyDescent="0.25">
      <c r="B4" s="185"/>
      <c r="C4" s="190"/>
      <c r="D4" s="190"/>
      <c r="E4" s="190"/>
      <c r="F4" s="190"/>
      <c r="G4" s="190"/>
    </row>
    <row r="5" spans="2:9" ht="23.25" x14ac:dyDescent="0.35">
      <c r="B5" s="192" t="s">
        <v>251</v>
      </c>
      <c r="C5" s="193"/>
      <c r="D5" s="193"/>
      <c r="E5" s="193"/>
      <c r="F5" s="193"/>
      <c r="G5" s="193"/>
    </row>
    <row r="6" spans="2:9" x14ac:dyDescent="0.25">
      <c r="B6" s="191"/>
      <c r="C6" s="191"/>
      <c r="D6" s="191"/>
      <c r="E6" s="191"/>
      <c r="F6" s="191"/>
      <c r="G6" s="191"/>
    </row>
    <row r="7" spans="2:9" x14ac:dyDescent="0.25">
      <c r="B7" s="182" t="s">
        <v>61</v>
      </c>
      <c r="C7" s="182"/>
      <c r="D7" s="182"/>
      <c r="E7" s="182"/>
      <c r="F7" s="182"/>
      <c r="G7" s="182"/>
    </row>
    <row r="8" spans="2:9" x14ac:dyDescent="0.25">
      <c r="B8" s="185" t="s">
        <v>0</v>
      </c>
      <c r="C8" s="185"/>
      <c r="D8" s="185"/>
      <c r="E8" s="185"/>
      <c r="F8" s="185"/>
      <c r="G8" s="185"/>
    </row>
    <row r="9" spans="2:9" x14ac:dyDescent="0.25">
      <c r="B9" s="183" t="s">
        <v>300</v>
      </c>
      <c r="C9" s="184"/>
      <c r="D9" s="184"/>
      <c r="E9" s="184"/>
      <c r="F9" s="184"/>
      <c r="G9" s="184"/>
    </row>
    <row r="10" spans="2:9" x14ac:dyDescent="0.25">
      <c r="B10" s="183" t="s">
        <v>62</v>
      </c>
      <c r="C10" s="184"/>
      <c r="D10" s="184"/>
      <c r="E10" s="184"/>
      <c r="F10" s="184"/>
      <c r="G10" s="184"/>
    </row>
    <row r="11" spans="2:9" x14ac:dyDescent="0.25">
      <c r="B11" s="1"/>
      <c r="C11" s="1"/>
      <c r="D11" s="2"/>
      <c r="E11" s="2"/>
      <c r="F11" s="2"/>
      <c r="G11" s="139" t="s">
        <v>228</v>
      </c>
      <c r="H11" s="140" t="s">
        <v>229</v>
      </c>
      <c r="I11" s="140" t="s">
        <v>229</v>
      </c>
    </row>
    <row r="12" spans="2:9" x14ac:dyDescent="0.25">
      <c r="B12" s="1"/>
      <c r="C12" s="1"/>
      <c r="D12" s="10"/>
      <c r="E12" s="10"/>
      <c r="F12" s="10"/>
      <c r="G12" s="139" t="s">
        <v>252</v>
      </c>
      <c r="H12" s="140" t="s">
        <v>253</v>
      </c>
      <c r="I12" s="140" t="s">
        <v>254</v>
      </c>
    </row>
    <row r="13" spans="2:9" x14ac:dyDescent="0.25">
      <c r="B13" s="11" t="s">
        <v>267</v>
      </c>
      <c r="C13" s="12" t="s">
        <v>268</v>
      </c>
      <c r="D13" s="13"/>
      <c r="E13" s="13"/>
      <c r="F13" s="13"/>
      <c r="G13" s="13">
        <f>SUM(G14:G16)</f>
        <v>513330</v>
      </c>
      <c r="H13" s="160">
        <f>SUM(H14:H16)</f>
        <v>426000</v>
      </c>
      <c r="I13" s="160">
        <f>SUM(I14:I16)</f>
        <v>426000</v>
      </c>
    </row>
    <row r="14" spans="2:9" x14ac:dyDescent="0.25">
      <c r="B14" s="4" t="s">
        <v>260</v>
      </c>
      <c r="C14" s="3" t="s">
        <v>1</v>
      </c>
      <c r="D14" s="5"/>
      <c r="E14" s="5"/>
      <c r="F14" s="5"/>
      <c r="G14" s="5">
        <v>435330</v>
      </c>
      <c r="H14" s="59">
        <v>380000</v>
      </c>
      <c r="I14" s="59">
        <v>380000</v>
      </c>
    </row>
    <row r="15" spans="2:9" ht="23.25" x14ac:dyDescent="0.25">
      <c r="B15" s="4" t="s">
        <v>261</v>
      </c>
      <c r="C15" s="3" t="s">
        <v>2</v>
      </c>
      <c r="D15" s="5"/>
      <c r="E15" s="5"/>
      <c r="F15" s="5"/>
      <c r="G15" s="5">
        <v>39000</v>
      </c>
      <c r="H15" s="59">
        <v>46000</v>
      </c>
      <c r="I15" s="59">
        <v>46000</v>
      </c>
    </row>
    <row r="16" spans="2:9" x14ac:dyDescent="0.25">
      <c r="B16" s="4" t="s">
        <v>272</v>
      </c>
      <c r="C16" s="3" t="s">
        <v>269</v>
      </c>
      <c r="D16" s="5"/>
      <c r="E16" s="5"/>
      <c r="F16" s="5"/>
      <c r="G16" s="5">
        <v>39000</v>
      </c>
      <c r="H16" s="59">
        <v>0</v>
      </c>
      <c r="I16" s="59">
        <v>0</v>
      </c>
    </row>
    <row r="17" spans="2:9" x14ac:dyDescent="0.25">
      <c r="B17" s="14" t="s">
        <v>270</v>
      </c>
      <c r="C17" s="15" t="s">
        <v>271</v>
      </c>
      <c r="D17" s="17"/>
      <c r="E17" s="17"/>
      <c r="F17" s="17"/>
      <c r="G17" s="17">
        <f>SUM(G18:G20)</f>
        <v>513330</v>
      </c>
      <c r="H17" s="148">
        <f>SUM(H18:H19)</f>
        <v>426000</v>
      </c>
      <c r="I17" s="148">
        <f>SUM(I18:I19)</f>
        <v>426000</v>
      </c>
    </row>
    <row r="18" spans="2:9" x14ac:dyDescent="0.25">
      <c r="B18" s="4">
        <v>3</v>
      </c>
      <c r="C18" s="3" t="s">
        <v>3</v>
      </c>
      <c r="D18" s="5"/>
      <c r="E18" s="5"/>
      <c r="F18" s="5"/>
      <c r="G18" s="5">
        <v>280330</v>
      </c>
      <c r="H18" s="59">
        <v>216000</v>
      </c>
      <c r="I18" s="59">
        <v>216000</v>
      </c>
    </row>
    <row r="19" spans="2:9" ht="23.25" x14ac:dyDescent="0.25">
      <c r="B19" s="4">
        <v>4</v>
      </c>
      <c r="C19" s="3" t="s">
        <v>4</v>
      </c>
      <c r="D19" s="5"/>
      <c r="E19" s="5"/>
      <c r="F19" s="5"/>
      <c r="G19" s="5">
        <v>184000</v>
      </c>
      <c r="H19" s="59">
        <v>210000</v>
      </c>
      <c r="I19" s="59">
        <v>210000</v>
      </c>
    </row>
    <row r="20" spans="2:9" x14ac:dyDescent="0.25">
      <c r="B20" s="4" t="s">
        <v>273</v>
      </c>
      <c r="C20" s="162" t="s">
        <v>262</v>
      </c>
      <c r="D20" s="5"/>
      <c r="E20" s="5"/>
      <c r="F20" s="5"/>
      <c r="G20" s="5">
        <v>49000</v>
      </c>
      <c r="H20" s="59">
        <v>0</v>
      </c>
      <c r="I20" s="59">
        <v>0</v>
      </c>
    </row>
    <row r="21" spans="2:9" ht="19.5" x14ac:dyDescent="0.25">
      <c r="B21" s="4"/>
      <c r="C21" s="162" t="s">
        <v>278</v>
      </c>
      <c r="D21" s="5"/>
      <c r="E21" s="5"/>
      <c r="F21" s="5"/>
      <c r="G21" s="5">
        <f>SUM(G13-G17)</f>
        <v>0</v>
      </c>
      <c r="H21" s="59">
        <v>0</v>
      </c>
      <c r="I21" s="59">
        <f>SUM(I13-I17)</f>
        <v>0</v>
      </c>
    </row>
    <row r="22" spans="2:9" x14ac:dyDescent="0.25">
      <c r="B22" s="14" t="s">
        <v>5</v>
      </c>
      <c r="C22" s="163" t="s">
        <v>264</v>
      </c>
      <c r="D22" s="17"/>
      <c r="E22" s="17"/>
      <c r="F22" s="17"/>
      <c r="G22" s="17"/>
      <c r="H22" s="148"/>
      <c r="I22" s="148"/>
    </row>
    <row r="23" spans="2:9" x14ac:dyDescent="0.25">
      <c r="B23" s="4" t="s">
        <v>263</v>
      </c>
      <c r="C23" s="162" t="s">
        <v>264</v>
      </c>
      <c r="D23" s="5"/>
      <c r="E23" s="5"/>
      <c r="F23" s="5"/>
      <c r="G23" s="5">
        <v>0</v>
      </c>
      <c r="H23" s="59"/>
      <c r="I23" s="59"/>
    </row>
    <row r="24" spans="2:9" x14ac:dyDescent="0.25">
      <c r="B24" s="4"/>
      <c r="C24" s="162" t="s">
        <v>265</v>
      </c>
      <c r="D24" s="5"/>
      <c r="E24" s="5"/>
      <c r="F24" s="5"/>
      <c r="G24" s="5">
        <v>0</v>
      </c>
      <c r="H24" s="159">
        <v>0</v>
      </c>
      <c r="I24" s="159">
        <v>0</v>
      </c>
    </row>
    <row r="25" spans="2:9" x14ac:dyDescent="0.25">
      <c r="B25" s="4"/>
      <c r="C25" s="3" t="s">
        <v>279</v>
      </c>
      <c r="D25" s="5"/>
      <c r="E25" s="5"/>
      <c r="F25" s="5"/>
      <c r="G25" s="5">
        <v>0</v>
      </c>
      <c r="H25" s="159">
        <v>0</v>
      </c>
      <c r="I25" s="159">
        <v>0</v>
      </c>
    </row>
    <row r="26" spans="2:9" x14ac:dyDescent="0.25">
      <c r="B26" s="4"/>
      <c r="C26" s="3" t="s">
        <v>266</v>
      </c>
      <c r="D26" s="5"/>
      <c r="E26" s="5"/>
      <c r="F26" s="5"/>
      <c r="G26" s="5">
        <v>0</v>
      </c>
      <c r="H26" s="159">
        <v>0</v>
      </c>
      <c r="I26" s="159">
        <v>0</v>
      </c>
    </row>
    <row r="27" spans="2:9" x14ac:dyDescent="0.25">
      <c r="B27" s="4"/>
      <c r="C27" s="3"/>
      <c r="D27" s="5"/>
      <c r="E27" s="5"/>
      <c r="F27" s="5"/>
      <c r="G27" s="5"/>
      <c r="H27" s="159"/>
      <c r="I27" s="159"/>
    </row>
    <row r="28" spans="2:9" x14ac:dyDescent="0.25">
      <c r="B28" s="186"/>
      <c r="C28" s="187"/>
      <c r="D28" s="187"/>
      <c r="E28" s="187"/>
      <c r="F28" s="187"/>
      <c r="G28" s="187"/>
    </row>
    <row r="29" spans="2:9" x14ac:dyDescent="0.25">
      <c r="B29" s="185" t="s">
        <v>6</v>
      </c>
      <c r="C29" s="185"/>
      <c r="D29" s="185"/>
      <c r="E29" s="185"/>
      <c r="F29" s="185"/>
      <c r="G29" s="185"/>
    </row>
    <row r="30" spans="2:9" x14ac:dyDescent="0.25">
      <c r="B30" s="184"/>
      <c r="C30" s="184"/>
      <c r="D30" s="184"/>
      <c r="E30" s="184"/>
      <c r="F30" s="184"/>
      <c r="G30" s="184"/>
    </row>
    <row r="31" spans="2:9" x14ac:dyDescent="0.25">
      <c r="B31" s="183" t="s">
        <v>206</v>
      </c>
      <c r="C31" s="184"/>
      <c r="D31" s="184"/>
      <c r="E31" s="184"/>
      <c r="F31" s="184"/>
      <c r="G31" s="184"/>
    </row>
    <row r="32" spans="2:9" x14ac:dyDescent="0.25">
      <c r="B32" s="183" t="s">
        <v>63</v>
      </c>
      <c r="C32" s="184"/>
      <c r="D32" s="184"/>
      <c r="E32" s="184"/>
      <c r="F32" s="184"/>
      <c r="G32" s="184"/>
    </row>
    <row r="33" spans="2:9" x14ac:dyDescent="0.25">
      <c r="B33" s="9"/>
      <c r="C33" s="9"/>
      <c r="D33" s="9"/>
      <c r="E33" s="9"/>
      <c r="F33" s="9"/>
      <c r="G33" s="9"/>
    </row>
    <row r="34" spans="2:9" x14ac:dyDescent="0.25">
      <c r="B34" s="135" t="s">
        <v>7</v>
      </c>
      <c r="C34" s="131"/>
      <c r="D34" s="132"/>
      <c r="E34" s="164" t="s">
        <v>274</v>
      </c>
      <c r="F34" s="132"/>
      <c r="G34" s="132"/>
      <c r="H34" s="133"/>
      <c r="I34" s="133"/>
    </row>
    <row r="35" spans="2:9" x14ac:dyDescent="0.25">
      <c r="B35" s="135" t="s">
        <v>8</v>
      </c>
      <c r="C35" s="135" t="s">
        <v>9</v>
      </c>
      <c r="D35" s="134"/>
      <c r="E35" s="165" t="s">
        <v>275</v>
      </c>
      <c r="F35" s="166" t="s">
        <v>276</v>
      </c>
      <c r="G35" s="161" t="s">
        <v>257</v>
      </c>
      <c r="H35" s="141" t="s">
        <v>255</v>
      </c>
      <c r="I35" s="141" t="s">
        <v>256</v>
      </c>
    </row>
    <row r="36" spans="2:9" x14ac:dyDescent="0.25">
      <c r="B36" s="127" t="s">
        <v>10</v>
      </c>
      <c r="C36" s="127"/>
      <c r="D36" s="127"/>
      <c r="E36" s="127"/>
      <c r="F36" s="127"/>
      <c r="G36" s="128">
        <f>SUM(G37+G59+G63)</f>
        <v>513330</v>
      </c>
      <c r="H36" s="151">
        <f>SUM(H37+H59)</f>
        <v>426000</v>
      </c>
      <c r="I36" s="151">
        <f>SUM(I37+I59)</f>
        <v>426000</v>
      </c>
    </row>
    <row r="37" spans="2:9" x14ac:dyDescent="0.25">
      <c r="B37" s="129">
        <v>6</v>
      </c>
      <c r="C37" s="130" t="s">
        <v>1</v>
      </c>
      <c r="D37" s="126"/>
      <c r="E37" s="126"/>
      <c r="F37" s="126"/>
      <c r="G37" s="126">
        <f>SUM(G38+G42+G45+G48+G53+G56)</f>
        <v>435330</v>
      </c>
      <c r="H37" s="149">
        <f>SUM(H38+H42+H45+H48+H56)</f>
        <v>380000</v>
      </c>
      <c r="I37" s="149">
        <f>SUM(I38+I45+I56+I48+I42)</f>
        <v>380000</v>
      </c>
    </row>
    <row r="38" spans="2:9" x14ac:dyDescent="0.25">
      <c r="B38" s="11">
        <v>61</v>
      </c>
      <c r="C38" s="12" t="s">
        <v>11</v>
      </c>
      <c r="D38" s="13"/>
      <c r="E38" s="13"/>
      <c r="F38" s="13"/>
      <c r="G38" s="13">
        <f>SUM(G39:G41)</f>
        <v>79000</v>
      </c>
      <c r="H38" s="148">
        <v>100000</v>
      </c>
      <c r="I38" s="148">
        <v>100000</v>
      </c>
    </row>
    <row r="39" spans="2:9" x14ac:dyDescent="0.25">
      <c r="B39" s="8">
        <v>611</v>
      </c>
      <c r="C39" s="6" t="s">
        <v>12</v>
      </c>
      <c r="D39" s="7"/>
      <c r="E39" s="7"/>
      <c r="F39" s="7"/>
      <c r="G39" s="7">
        <v>72000</v>
      </c>
      <c r="I39" s="59"/>
    </row>
    <row r="40" spans="2:9" x14ac:dyDescent="0.25">
      <c r="B40" s="8">
        <v>613</v>
      </c>
      <c r="C40" s="6" t="s">
        <v>13</v>
      </c>
      <c r="D40" s="7"/>
      <c r="E40" s="7"/>
      <c r="F40" s="7"/>
      <c r="G40" s="7">
        <v>4000</v>
      </c>
      <c r="I40" s="59"/>
    </row>
    <row r="41" spans="2:9" x14ac:dyDescent="0.25">
      <c r="B41" s="8">
        <v>614</v>
      </c>
      <c r="C41" s="6" t="s">
        <v>14</v>
      </c>
      <c r="D41" s="7"/>
      <c r="E41" s="7"/>
      <c r="F41" s="7"/>
      <c r="G41" s="144">
        <v>3000</v>
      </c>
      <c r="I41" s="59"/>
    </row>
    <row r="42" spans="2:9" x14ac:dyDescent="0.25">
      <c r="B42" s="11">
        <v>63</v>
      </c>
      <c r="C42" s="12" t="s">
        <v>15</v>
      </c>
      <c r="D42" s="13"/>
      <c r="E42" s="13"/>
      <c r="F42" s="13"/>
      <c r="G42" s="13">
        <f>SUM(G43+G44)</f>
        <v>304000</v>
      </c>
      <c r="H42" s="148">
        <v>200000</v>
      </c>
      <c r="I42" s="148">
        <v>200000</v>
      </c>
    </row>
    <row r="43" spans="2:9" x14ac:dyDescent="0.25">
      <c r="B43" s="8">
        <v>633</v>
      </c>
      <c r="C43" s="6" t="s">
        <v>16</v>
      </c>
      <c r="D43" s="7"/>
      <c r="E43" s="7"/>
      <c r="F43" s="7"/>
      <c r="G43" s="7">
        <v>100000</v>
      </c>
      <c r="I43" s="59"/>
    </row>
    <row r="44" spans="2:9" ht="23.25" x14ac:dyDescent="0.25">
      <c r="B44" s="8">
        <v>634</v>
      </c>
      <c r="C44" s="6" t="s">
        <v>17</v>
      </c>
      <c r="D44" s="7"/>
      <c r="E44" s="7"/>
      <c r="F44" s="7"/>
      <c r="G44" s="7">
        <v>204000</v>
      </c>
      <c r="I44" s="59"/>
    </row>
    <row r="45" spans="2:9" x14ac:dyDescent="0.25">
      <c r="B45" s="11">
        <v>64</v>
      </c>
      <c r="C45" s="12" t="s">
        <v>18</v>
      </c>
      <c r="D45" s="13"/>
      <c r="E45" s="13"/>
      <c r="F45" s="13"/>
      <c r="G45" s="13">
        <f>SUM(G46:G47)</f>
        <v>12000</v>
      </c>
      <c r="H45" s="148">
        <v>25000</v>
      </c>
      <c r="I45" s="148">
        <v>25000</v>
      </c>
    </row>
    <row r="46" spans="2:9" x14ac:dyDescent="0.25">
      <c r="B46" s="8">
        <v>641</v>
      </c>
      <c r="C46" s="6" t="s">
        <v>19</v>
      </c>
      <c r="D46" s="7"/>
      <c r="E46" s="7"/>
      <c r="F46" s="7"/>
      <c r="G46" s="7">
        <v>2000</v>
      </c>
      <c r="I46" s="59"/>
    </row>
    <row r="47" spans="2:9" x14ac:dyDescent="0.25">
      <c r="B47" s="8">
        <v>642</v>
      </c>
      <c r="C47" s="6" t="s">
        <v>20</v>
      </c>
      <c r="D47" s="7"/>
      <c r="E47" s="7"/>
      <c r="F47" s="7"/>
      <c r="G47" s="7">
        <v>10000</v>
      </c>
      <c r="I47" s="59"/>
    </row>
    <row r="48" spans="2:9" ht="34.5" x14ac:dyDescent="0.25">
      <c r="B48" s="11">
        <v>65</v>
      </c>
      <c r="C48" s="12" t="s">
        <v>21</v>
      </c>
      <c r="D48" s="13"/>
      <c r="E48" s="13"/>
      <c r="F48" s="13"/>
      <c r="G48" s="13">
        <f>SUM(G49:G52)</f>
        <v>33330</v>
      </c>
      <c r="H48" s="148">
        <v>42000</v>
      </c>
      <c r="I48" s="148">
        <v>42000</v>
      </c>
    </row>
    <row r="49" spans="2:9" x14ac:dyDescent="0.25">
      <c r="B49" s="8">
        <v>651</v>
      </c>
      <c r="C49" s="6" t="s">
        <v>22</v>
      </c>
      <c r="D49" s="7"/>
      <c r="E49" s="7"/>
      <c r="F49" s="7"/>
      <c r="G49" s="7">
        <v>330</v>
      </c>
      <c r="I49" s="59"/>
    </row>
    <row r="50" spans="2:9" x14ac:dyDescent="0.25">
      <c r="B50" s="8">
        <v>652</v>
      </c>
      <c r="C50" s="6" t="s">
        <v>23</v>
      </c>
      <c r="D50" s="7"/>
      <c r="E50" s="7"/>
      <c r="F50" s="7"/>
      <c r="G50" s="7">
        <v>3000</v>
      </c>
      <c r="I50" s="59"/>
    </row>
    <row r="51" spans="2:9" x14ac:dyDescent="0.25">
      <c r="B51" s="8">
        <v>653</v>
      </c>
      <c r="C51" s="6" t="s">
        <v>216</v>
      </c>
      <c r="D51" s="7"/>
      <c r="E51" s="7"/>
      <c r="F51" s="7"/>
      <c r="G51" s="7">
        <v>2000</v>
      </c>
      <c r="I51" s="59"/>
    </row>
    <row r="52" spans="2:9" x14ac:dyDescent="0.25">
      <c r="B52" s="8">
        <v>653</v>
      </c>
      <c r="C52" s="6" t="s">
        <v>215</v>
      </c>
      <c r="D52" s="7"/>
      <c r="E52" s="7"/>
      <c r="F52" s="7"/>
      <c r="G52" s="7">
        <v>28000</v>
      </c>
      <c r="I52" s="59"/>
    </row>
    <row r="53" spans="2:9" ht="34.5" x14ac:dyDescent="0.25">
      <c r="B53" s="14">
        <v>66</v>
      </c>
      <c r="C53" s="15" t="s">
        <v>245</v>
      </c>
      <c r="D53" s="16"/>
      <c r="E53" s="16"/>
      <c r="F53" s="16"/>
      <c r="G53" s="17">
        <f>SUM(G54)</f>
        <v>0</v>
      </c>
      <c r="H53" s="148">
        <v>0</v>
      </c>
      <c r="I53" s="148">
        <v>0</v>
      </c>
    </row>
    <row r="54" spans="2:9" ht="23.25" x14ac:dyDescent="0.25">
      <c r="B54" s="8">
        <v>661</v>
      </c>
      <c r="C54" s="6" t="s">
        <v>246</v>
      </c>
      <c r="D54" s="7"/>
      <c r="E54" s="7"/>
      <c r="F54" s="7"/>
      <c r="G54" s="7">
        <v>0</v>
      </c>
      <c r="I54" s="59"/>
    </row>
    <row r="55" spans="2:9" x14ac:dyDescent="0.25">
      <c r="B55" s="8">
        <v>661</v>
      </c>
      <c r="C55" s="6" t="s">
        <v>247</v>
      </c>
      <c r="D55" s="7"/>
      <c r="E55" s="7"/>
      <c r="F55" s="7"/>
      <c r="G55" s="7">
        <v>0</v>
      </c>
      <c r="I55" s="59"/>
    </row>
    <row r="56" spans="2:9" x14ac:dyDescent="0.25">
      <c r="B56" s="14">
        <v>68</v>
      </c>
      <c r="C56" s="15" t="s">
        <v>24</v>
      </c>
      <c r="D56" s="16"/>
      <c r="E56" s="16"/>
      <c r="F56" s="16"/>
      <c r="G56" s="17">
        <f>SUM(G57)</f>
        <v>7000</v>
      </c>
      <c r="H56" s="148">
        <v>13000</v>
      </c>
      <c r="I56" s="148">
        <v>13000</v>
      </c>
    </row>
    <row r="57" spans="2:9" x14ac:dyDescent="0.25">
      <c r="B57" s="8">
        <v>683</v>
      </c>
      <c r="C57" s="6" t="s">
        <v>185</v>
      </c>
      <c r="D57" s="7"/>
      <c r="E57" s="7"/>
      <c r="F57" s="7"/>
      <c r="G57" s="7">
        <v>7000</v>
      </c>
      <c r="I57" s="59"/>
    </row>
    <row r="58" spans="2:9" x14ac:dyDescent="0.25">
      <c r="B58" s="8"/>
      <c r="C58" s="6"/>
      <c r="D58" s="7"/>
      <c r="E58" s="7"/>
      <c r="F58" s="7"/>
      <c r="G58" s="7"/>
    </row>
    <row r="59" spans="2:9" x14ac:dyDescent="0.25">
      <c r="B59" s="136">
        <v>7</v>
      </c>
      <c r="C59" s="137" t="s">
        <v>2</v>
      </c>
      <c r="D59" s="138"/>
      <c r="E59" s="138"/>
      <c r="F59" s="138"/>
      <c r="G59" s="138">
        <f>SUM(G60)</f>
        <v>39000</v>
      </c>
      <c r="H59" s="150">
        <f>SUM(H60)</f>
        <v>46000</v>
      </c>
      <c r="I59" s="150">
        <f>SUM(I60)</f>
        <v>46000</v>
      </c>
    </row>
    <row r="60" spans="2:9" ht="23.25" x14ac:dyDescent="0.25">
      <c r="B60" s="11">
        <v>71</v>
      </c>
      <c r="C60" s="12" t="s">
        <v>25</v>
      </c>
      <c r="D60" s="13"/>
      <c r="E60" s="13"/>
      <c r="F60" s="13"/>
      <c r="G60" s="13">
        <f>SUM(G61)</f>
        <v>39000</v>
      </c>
      <c r="H60" s="148">
        <v>46000</v>
      </c>
      <c r="I60" s="148">
        <v>46000</v>
      </c>
    </row>
    <row r="61" spans="2:9" ht="23.25" x14ac:dyDescent="0.25">
      <c r="B61" s="8">
        <v>711</v>
      </c>
      <c r="C61" s="6" t="s">
        <v>26</v>
      </c>
      <c r="D61" s="7"/>
      <c r="E61" s="7"/>
      <c r="F61" s="7"/>
      <c r="G61" s="7">
        <v>39000</v>
      </c>
      <c r="H61" s="59"/>
      <c r="I61" s="59"/>
    </row>
    <row r="62" spans="2:9" x14ac:dyDescent="0.25">
      <c r="B62" s="8"/>
      <c r="C62" s="6"/>
      <c r="D62" s="7"/>
      <c r="E62" s="7"/>
      <c r="F62" s="7"/>
      <c r="G62" s="7"/>
      <c r="I62" s="59"/>
    </row>
    <row r="63" spans="2:9" x14ac:dyDescent="0.25">
      <c r="B63" s="136"/>
      <c r="C63" s="137" t="s">
        <v>52</v>
      </c>
      <c r="D63" s="138"/>
      <c r="E63" s="138"/>
      <c r="F63" s="138"/>
      <c r="G63" s="138">
        <f>SUM(G64)</f>
        <v>39000</v>
      </c>
      <c r="H63" s="150">
        <f>SUM(H64)</f>
        <v>0</v>
      </c>
      <c r="I63" s="150">
        <f>SUM(I64)</f>
        <v>0</v>
      </c>
    </row>
    <row r="64" spans="2:9" x14ac:dyDescent="0.25">
      <c r="B64" s="11">
        <v>8</v>
      </c>
      <c r="C64" s="12" t="s">
        <v>213</v>
      </c>
      <c r="D64" s="13"/>
      <c r="E64" s="13"/>
      <c r="F64" s="13"/>
      <c r="G64" s="13">
        <f>SUM(G65)</f>
        <v>39000</v>
      </c>
      <c r="H64" s="59"/>
      <c r="I64" s="59"/>
    </row>
    <row r="65" spans="2:9" x14ac:dyDescent="0.25">
      <c r="B65" s="8">
        <v>84</v>
      </c>
      <c r="C65" s="6" t="s">
        <v>214</v>
      </c>
      <c r="D65" s="7"/>
      <c r="E65" s="7"/>
      <c r="F65" s="7"/>
      <c r="G65" s="7">
        <v>39000</v>
      </c>
      <c r="H65" s="59"/>
      <c r="I65" s="59"/>
    </row>
    <row r="66" spans="2:9" x14ac:dyDescent="0.25">
      <c r="B66" s="8">
        <v>842</v>
      </c>
      <c r="C66" s="6" t="s">
        <v>214</v>
      </c>
      <c r="D66" s="7"/>
      <c r="E66" s="7"/>
      <c r="F66" s="7"/>
      <c r="G66" s="7">
        <v>39000</v>
      </c>
      <c r="H66" s="59"/>
      <c r="I66" s="59"/>
    </row>
    <row r="67" spans="2:9" x14ac:dyDescent="0.25">
      <c r="B67" s="127" t="s">
        <v>27</v>
      </c>
      <c r="C67" s="127"/>
      <c r="D67" s="127"/>
      <c r="E67" s="127"/>
      <c r="F67" s="127"/>
      <c r="G67" s="128">
        <f>SUM(G68+G88+G95)</f>
        <v>513330</v>
      </c>
      <c r="H67" s="151">
        <f>SUM(H68+H88)</f>
        <v>426000</v>
      </c>
      <c r="I67" s="151">
        <f>SUM(I68+I88)</f>
        <v>426000</v>
      </c>
    </row>
    <row r="68" spans="2:9" x14ac:dyDescent="0.25">
      <c r="B68" s="136">
        <v>3</v>
      </c>
      <c r="C68" s="137" t="s">
        <v>3</v>
      </c>
      <c r="D68" s="138"/>
      <c r="E68" s="138"/>
      <c r="F68" s="138"/>
      <c r="G68" s="138">
        <f>SUM(G69+G73+G79+G82+G84+G86)</f>
        <v>280330</v>
      </c>
      <c r="H68" s="150">
        <f>SUM(H69+H73+H79+H82+H84+H86)</f>
        <v>216000</v>
      </c>
      <c r="I68" s="150">
        <f>SUM(I69+I73+I79+I82+I84+I86)</f>
        <v>216000</v>
      </c>
    </row>
    <row r="69" spans="2:9" x14ac:dyDescent="0.25">
      <c r="B69" s="11">
        <v>31</v>
      </c>
      <c r="C69" s="12" t="s">
        <v>28</v>
      </c>
      <c r="D69" s="13"/>
      <c r="E69" s="13"/>
      <c r="F69" s="13"/>
      <c r="G69" s="13">
        <f>SUM(G70:G72)</f>
        <v>46900</v>
      </c>
      <c r="H69" s="148">
        <v>50000</v>
      </c>
      <c r="I69" s="148">
        <v>50000</v>
      </c>
    </row>
    <row r="70" spans="2:9" x14ac:dyDescent="0.25">
      <c r="B70" s="8">
        <v>311</v>
      </c>
      <c r="C70" s="6" t="s">
        <v>29</v>
      </c>
      <c r="D70" s="7"/>
      <c r="E70" s="7"/>
      <c r="F70" s="7"/>
      <c r="G70" s="7">
        <v>39000</v>
      </c>
      <c r="H70" s="59">
        <v>0</v>
      </c>
      <c r="I70" s="59"/>
    </row>
    <row r="71" spans="2:9" x14ac:dyDescent="0.25">
      <c r="B71" s="8">
        <v>312</v>
      </c>
      <c r="C71" s="6" t="s">
        <v>30</v>
      </c>
      <c r="D71" s="7"/>
      <c r="E71" s="7"/>
      <c r="F71" s="7"/>
      <c r="G71" s="7">
        <v>1400</v>
      </c>
      <c r="H71" s="59">
        <v>0</v>
      </c>
      <c r="I71" s="59"/>
    </row>
    <row r="72" spans="2:9" x14ac:dyDescent="0.25">
      <c r="B72" s="8">
        <v>313</v>
      </c>
      <c r="C72" s="6" t="s">
        <v>31</v>
      </c>
      <c r="D72" s="7"/>
      <c r="E72" s="7"/>
      <c r="F72" s="7"/>
      <c r="G72" s="7">
        <v>6500</v>
      </c>
      <c r="H72" s="59">
        <v>0</v>
      </c>
      <c r="I72" s="59"/>
    </row>
    <row r="73" spans="2:9" x14ac:dyDescent="0.25">
      <c r="B73" s="11">
        <v>32</v>
      </c>
      <c r="C73" s="12" t="s">
        <v>32</v>
      </c>
      <c r="D73" s="13"/>
      <c r="E73" s="13"/>
      <c r="F73" s="13"/>
      <c r="G73" s="13">
        <f>SUM(G74:G78)</f>
        <v>119400</v>
      </c>
      <c r="H73" s="148">
        <v>115000</v>
      </c>
      <c r="I73" s="148">
        <v>115000</v>
      </c>
    </row>
    <row r="74" spans="2:9" x14ac:dyDescent="0.25">
      <c r="B74" s="8">
        <v>321</v>
      </c>
      <c r="C74" s="6" t="s">
        <v>33</v>
      </c>
      <c r="D74" s="7"/>
      <c r="E74" s="7"/>
      <c r="F74" s="7"/>
      <c r="G74" s="7">
        <v>2000</v>
      </c>
      <c r="H74" s="59"/>
      <c r="I74" s="59"/>
    </row>
    <row r="75" spans="2:9" x14ac:dyDescent="0.25">
      <c r="B75" s="8">
        <v>322</v>
      </c>
      <c r="C75" s="6" t="s">
        <v>34</v>
      </c>
      <c r="D75" s="7"/>
      <c r="E75" s="7"/>
      <c r="F75" s="7"/>
      <c r="G75" s="7">
        <v>29300</v>
      </c>
      <c r="H75" s="59"/>
      <c r="I75" s="59"/>
    </row>
    <row r="76" spans="2:9" x14ac:dyDescent="0.25">
      <c r="B76" s="8">
        <v>323</v>
      </c>
      <c r="C76" s="6" t="s">
        <v>35</v>
      </c>
      <c r="D76" s="7"/>
      <c r="E76" s="7"/>
      <c r="F76" s="7"/>
      <c r="G76" s="7">
        <v>66600</v>
      </c>
      <c r="H76" s="59"/>
      <c r="I76" s="59"/>
    </row>
    <row r="77" spans="2:9" ht="23.25" x14ac:dyDescent="0.25">
      <c r="B77" s="8">
        <v>324</v>
      </c>
      <c r="C77" s="6" t="s">
        <v>36</v>
      </c>
      <c r="D77" s="7"/>
      <c r="E77" s="7"/>
      <c r="F77" s="7"/>
      <c r="G77" s="7">
        <v>0</v>
      </c>
      <c r="H77" s="59"/>
      <c r="I77" s="59"/>
    </row>
    <row r="78" spans="2:9" ht="23.25" x14ac:dyDescent="0.25">
      <c r="B78" s="8">
        <v>329</v>
      </c>
      <c r="C78" s="6" t="s">
        <v>37</v>
      </c>
      <c r="D78" s="7"/>
      <c r="E78" s="7"/>
      <c r="F78" s="7"/>
      <c r="G78" s="7">
        <v>21500</v>
      </c>
      <c r="H78" s="59"/>
      <c r="I78" s="59"/>
    </row>
    <row r="79" spans="2:9" x14ac:dyDescent="0.25">
      <c r="B79" s="11">
        <v>34</v>
      </c>
      <c r="C79" s="12" t="s">
        <v>38</v>
      </c>
      <c r="D79" s="13"/>
      <c r="E79" s="13"/>
      <c r="F79" s="13"/>
      <c r="G79" s="13">
        <f>SUM(G80:G81)</f>
        <v>3500</v>
      </c>
      <c r="H79" s="148">
        <v>3000</v>
      </c>
      <c r="I79" s="148">
        <v>3000</v>
      </c>
    </row>
    <row r="80" spans="2:9" x14ac:dyDescent="0.25">
      <c r="B80" s="8">
        <v>342</v>
      </c>
      <c r="C80" s="19" t="s">
        <v>39</v>
      </c>
      <c r="D80" s="18"/>
      <c r="E80" s="18"/>
      <c r="F80" s="7"/>
      <c r="G80" s="7">
        <v>1700</v>
      </c>
      <c r="H80" s="59"/>
      <c r="I80" s="59"/>
    </row>
    <row r="81" spans="2:9" x14ac:dyDescent="0.25">
      <c r="B81" s="8">
        <v>343</v>
      </c>
      <c r="C81" s="19" t="s">
        <v>40</v>
      </c>
      <c r="D81" s="18"/>
      <c r="E81" s="18"/>
      <c r="F81" s="7"/>
      <c r="G81" s="7">
        <v>1800</v>
      </c>
      <c r="H81" s="59"/>
      <c r="I81" s="59"/>
    </row>
    <row r="82" spans="2:9" x14ac:dyDescent="0.25">
      <c r="B82" s="14">
        <v>35</v>
      </c>
      <c r="C82" s="26" t="s">
        <v>41</v>
      </c>
      <c r="D82" s="25"/>
      <c r="E82" s="25"/>
      <c r="F82" s="16"/>
      <c r="G82" s="17">
        <f>SUM(G83)</f>
        <v>10000</v>
      </c>
      <c r="H82" s="148">
        <v>10000</v>
      </c>
      <c r="I82" s="148">
        <v>10000</v>
      </c>
    </row>
    <row r="83" spans="2:9" x14ac:dyDescent="0.25">
      <c r="B83" s="8">
        <v>352</v>
      </c>
      <c r="C83" s="19" t="s">
        <v>42</v>
      </c>
      <c r="D83" s="18"/>
      <c r="E83" s="18"/>
      <c r="F83" s="7"/>
      <c r="G83" s="7">
        <v>10000</v>
      </c>
      <c r="H83" s="59"/>
      <c r="I83" s="59"/>
    </row>
    <row r="84" spans="2:9" ht="34.5" x14ac:dyDescent="0.25">
      <c r="B84" s="11">
        <v>37</v>
      </c>
      <c r="C84" s="12" t="s">
        <v>43</v>
      </c>
      <c r="D84" s="13"/>
      <c r="E84" s="13"/>
      <c r="F84" s="13"/>
      <c r="G84" s="13">
        <f>SUM(G85)</f>
        <v>74300</v>
      </c>
      <c r="H84" s="148">
        <v>13000</v>
      </c>
      <c r="I84" s="148">
        <v>13000</v>
      </c>
    </row>
    <row r="85" spans="2:9" ht="23.25" x14ac:dyDescent="0.25">
      <c r="B85" s="8">
        <v>372</v>
      </c>
      <c r="C85" s="6" t="s">
        <v>44</v>
      </c>
      <c r="D85" s="7"/>
      <c r="E85" s="7"/>
      <c r="F85" s="7"/>
      <c r="G85" s="7">
        <v>74300</v>
      </c>
      <c r="H85" s="59"/>
      <c r="I85" s="59"/>
    </row>
    <row r="86" spans="2:9" x14ac:dyDescent="0.25">
      <c r="B86" s="11">
        <v>38</v>
      </c>
      <c r="C86" s="12" t="s">
        <v>45</v>
      </c>
      <c r="D86" s="13"/>
      <c r="E86" s="13"/>
      <c r="F86" s="13"/>
      <c r="G86" s="13">
        <f>SUM(G87)</f>
        <v>26230</v>
      </c>
      <c r="H86" s="148">
        <v>25000</v>
      </c>
      <c r="I86" s="148">
        <v>25000</v>
      </c>
    </row>
    <row r="87" spans="2:9" x14ac:dyDescent="0.25">
      <c r="B87" s="8">
        <v>381</v>
      </c>
      <c r="C87" s="6" t="s">
        <v>46</v>
      </c>
      <c r="D87" s="7"/>
      <c r="E87" s="7"/>
      <c r="F87" s="7"/>
      <c r="G87" s="7">
        <v>26230</v>
      </c>
      <c r="H87" s="59"/>
      <c r="I87" s="59"/>
    </row>
    <row r="88" spans="2:9" x14ac:dyDescent="0.25">
      <c r="B88" s="136">
        <v>4</v>
      </c>
      <c r="C88" s="137" t="s">
        <v>4</v>
      </c>
      <c r="D88" s="138"/>
      <c r="E88" s="138"/>
      <c r="F88" s="138"/>
      <c r="G88" s="138">
        <f>SUM(G89+G92)</f>
        <v>184000</v>
      </c>
      <c r="H88" s="150">
        <f>SUM(H89+H92)</f>
        <v>210000</v>
      </c>
      <c r="I88" s="150">
        <f>SUM(I89+I92)</f>
        <v>210000</v>
      </c>
    </row>
    <row r="89" spans="2:9" ht="34.5" x14ac:dyDescent="0.25">
      <c r="B89" s="11">
        <v>42</v>
      </c>
      <c r="C89" s="12" t="s">
        <v>47</v>
      </c>
      <c r="D89" s="13"/>
      <c r="E89" s="13"/>
      <c r="F89" s="13"/>
      <c r="G89" s="13">
        <f>SUM(G90:G91)</f>
        <v>1500</v>
      </c>
      <c r="H89" s="148">
        <v>10000</v>
      </c>
      <c r="I89" s="148">
        <v>10000</v>
      </c>
    </row>
    <row r="90" spans="2:9" x14ac:dyDescent="0.25">
      <c r="B90" s="8">
        <v>421</v>
      </c>
      <c r="C90" s="6" t="s">
        <v>48</v>
      </c>
      <c r="D90" s="7"/>
      <c r="E90" s="7"/>
      <c r="F90" s="7"/>
      <c r="G90" s="7">
        <v>0</v>
      </c>
      <c r="H90" s="59"/>
      <c r="I90" s="59"/>
    </row>
    <row r="91" spans="2:9" x14ac:dyDescent="0.25">
      <c r="B91" s="8">
        <v>422</v>
      </c>
      <c r="C91" s="6" t="s">
        <v>49</v>
      </c>
      <c r="D91" s="7"/>
      <c r="E91" s="7"/>
      <c r="F91" s="7"/>
      <c r="G91" s="7">
        <v>1500</v>
      </c>
      <c r="H91" s="59"/>
      <c r="I91" s="59"/>
    </row>
    <row r="92" spans="2:9" ht="23.25" x14ac:dyDescent="0.25">
      <c r="B92" s="14">
        <v>45</v>
      </c>
      <c r="C92" s="15" t="s">
        <v>50</v>
      </c>
      <c r="D92" s="16"/>
      <c r="E92" s="16"/>
      <c r="F92" s="16"/>
      <c r="G92" s="17">
        <f>SUM(G93)</f>
        <v>182500</v>
      </c>
      <c r="H92" s="148">
        <v>200000</v>
      </c>
      <c r="I92" s="148">
        <v>200000</v>
      </c>
    </row>
    <row r="93" spans="2:9" ht="23.25" x14ac:dyDescent="0.25">
      <c r="B93" s="8">
        <v>451</v>
      </c>
      <c r="C93" s="6" t="s">
        <v>51</v>
      </c>
      <c r="D93" s="7"/>
      <c r="E93" s="7"/>
      <c r="F93" s="7"/>
      <c r="G93" s="7">
        <v>182500</v>
      </c>
      <c r="H93" s="59"/>
      <c r="I93" s="59"/>
    </row>
    <row r="94" spans="2:9" ht="23.25" x14ac:dyDescent="0.25">
      <c r="B94" s="22" t="s">
        <v>5</v>
      </c>
      <c r="C94" s="24" t="s">
        <v>52</v>
      </c>
      <c r="D94" s="23"/>
      <c r="E94" s="23"/>
      <c r="F94" s="23"/>
      <c r="G94" s="152">
        <f>SUM(G95)</f>
        <v>49000</v>
      </c>
      <c r="H94" s="150">
        <f>SUM(H95)</f>
        <v>0</v>
      </c>
      <c r="I94" s="150">
        <f>SUM(I95)</f>
        <v>0</v>
      </c>
    </row>
    <row r="95" spans="2:9" ht="23.25" x14ac:dyDescent="0.25">
      <c r="B95" s="20" t="s">
        <v>53</v>
      </c>
      <c r="C95" s="21" t="s">
        <v>54</v>
      </c>
      <c r="D95" s="16"/>
      <c r="E95" s="16"/>
      <c r="F95" s="16"/>
      <c r="G95" s="16">
        <f>SUM(G96)</f>
        <v>49000</v>
      </c>
      <c r="H95" s="148"/>
      <c r="I95" s="148"/>
    </row>
    <row r="96" spans="2:9" ht="23.25" x14ac:dyDescent="0.25">
      <c r="B96" s="8">
        <v>54</v>
      </c>
      <c r="C96" s="6" t="s">
        <v>54</v>
      </c>
      <c r="D96" s="7"/>
      <c r="E96" s="7"/>
      <c r="F96" s="7"/>
      <c r="G96" s="7">
        <f>SUM(G97:G98)</f>
        <v>49000</v>
      </c>
      <c r="H96" s="59"/>
      <c r="I96" s="59"/>
    </row>
    <row r="97" spans="2:9" x14ac:dyDescent="0.25">
      <c r="B97" s="8">
        <v>542</v>
      </c>
      <c r="C97" s="6" t="s">
        <v>55</v>
      </c>
      <c r="D97" s="7"/>
      <c r="E97" s="7"/>
      <c r="F97" s="7"/>
      <c r="G97" s="7">
        <v>39000</v>
      </c>
      <c r="H97" s="59"/>
      <c r="I97" s="59"/>
    </row>
    <row r="98" spans="2:9" ht="23.25" x14ac:dyDescent="0.25">
      <c r="B98" s="8">
        <v>547</v>
      </c>
      <c r="C98" s="6" t="s">
        <v>249</v>
      </c>
      <c r="D98" s="7"/>
      <c r="E98" s="7"/>
      <c r="F98" s="7"/>
      <c r="G98" s="7">
        <v>10000</v>
      </c>
      <c r="H98" s="59"/>
      <c r="I98" s="59"/>
    </row>
    <row r="99" spans="2:9" x14ac:dyDescent="0.25">
      <c r="B99" s="127" t="s">
        <v>56</v>
      </c>
      <c r="C99" s="127"/>
      <c r="D99" s="127"/>
      <c r="E99" s="127"/>
      <c r="F99" s="127"/>
      <c r="G99" s="128"/>
      <c r="H99" s="93"/>
      <c r="I99" s="93"/>
    </row>
    <row r="100" spans="2:9" x14ac:dyDescent="0.25">
      <c r="B100" s="136">
        <v>9</v>
      </c>
      <c r="C100" s="137" t="s">
        <v>57</v>
      </c>
      <c r="D100" s="138"/>
      <c r="E100" s="138"/>
      <c r="F100" s="138"/>
      <c r="G100" s="138">
        <f>SUM(G101)</f>
        <v>0</v>
      </c>
      <c r="H100" s="97"/>
      <c r="I100" s="97"/>
    </row>
    <row r="101" spans="2:9" x14ac:dyDescent="0.25">
      <c r="B101" s="11">
        <v>92</v>
      </c>
      <c r="C101" s="12" t="s">
        <v>58</v>
      </c>
      <c r="D101" s="13"/>
      <c r="E101" s="13"/>
      <c r="F101" s="13"/>
      <c r="G101" s="13">
        <f>SUM(G102+G103)</f>
        <v>0</v>
      </c>
      <c r="H101" s="91"/>
      <c r="I101" s="91"/>
    </row>
    <row r="102" spans="2:9" x14ac:dyDescent="0.25">
      <c r="B102" s="8"/>
      <c r="C102" s="6"/>
      <c r="D102" s="7"/>
      <c r="E102" s="7"/>
      <c r="F102" s="7"/>
      <c r="G102" s="7"/>
      <c r="H102">
        <v>0</v>
      </c>
      <c r="I102">
        <v>0</v>
      </c>
    </row>
    <row r="103" spans="2:9" x14ac:dyDescent="0.25">
      <c r="B103" s="8"/>
      <c r="C103" s="147"/>
      <c r="D103" s="7"/>
      <c r="E103" s="7"/>
      <c r="F103" s="7"/>
      <c r="G103" s="7"/>
      <c r="H103">
        <v>0</v>
      </c>
      <c r="I103">
        <v>0</v>
      </c>
    </row>
    <row r="104" spans="2:9" x14ac:dyDescent="0.25">
      <c r="B104" s="8"/>
      <c r="C104" s="6"/>
      <c r="D104" s="7"/>
      <c r="E104" s="7"/>
      <c r="F104" s="7"/>
      <c r="G104" s="7"/>
    </row>
    <row r="105" spans="2:9" x14ac:dyDescent="0.25">
      <c r="B105" s="8"/>
      <c r="C105" s="6"/>
      <c r="D105" s="7"/>
      <c r="E105" s="7"/>
      <c r="F105" s="7"/>
      <c r="G105" s="7"/>
    </row>
    <row r="106" spans="2:9" x14ac:dyDescent="0.25">
      <c r="B106" s="185" t="s">
        <v>59</v>
      </c>
      <c r="C106" s="185"/>
      <c r="D106" s="185"/>
      <c r="E106" s="185"/>
      <c r="F106" s="185"/>
      <c r="G106" s="185"/>
    </row>
    <row r="107" spans="2:9" x14ac:dyDescent="0.25">
      <c r="B107" s="183" t="s">
        <v>258</v>
      </c>
      <c r="C107" s="184"/>
      <c r="D107" s="184"/>
      <c r="E107" s="184"/>
      <c r="F107" s="184"/>
      <c r="G107" s="184"/>
    </row>
    <row r="108" spans="2:9" x14ac:dyDescent="0.25">
      <c r="B108" s="183" t="s">
        <v>64</v>
      </c>
      <c r="C108" s="184"/>
      <c r="D108" s="184"/>
      <c r="E108" s="184"/>
      <c r="F108" s="184"/>
      <c r="G108" s="184"/>
    </row>
    <row r="109" spans="2:9" x14ac:dyDescent="0.25">
      <c r="B109" s="188" t="s">
        <v>259</v>
      </c>
      <c r="C109" s="189"/>
      <c r="D109" s="189"/>
      <c r="E109" s="189"/>
      <c r="F109" s="189"/>
      <c r="G109" s="189"/>
    </row>
    <row r="110" spans="2:9" x14ac:dyDescent="0.25">
      <c r="B110" s="184"/>
      <c r="C110" s="184"/>
      <c r="D110" s="184"/>
      <c r="E110" s="184"/>
      <c r="F110" s="184"/>
      <c r="G110" s="184"/>
    </row>
    <row r="111" spans="2:9" x14ac:dyDescent="0.25">
      <c r="B111" s="184" t="s">
        <v>60</v>
      </c>
      <c r="C111" s="184"/>
      <c r="D111" s="184"/>
      <c r="E111" s="184"/>
      <c r="F111" s="184"/>
      <c r="G111" s="184"/>
    </row>
    <row r="113" spans="3:3" x14ac:dyDescent="0.25">
      <c r="C113" s="27"/>
    </row>
  </sheetData>
  <mergeCells count="21">
    <mergeCell ref="B1:G1"/>
    <mergeCell ref="B2:G2"/>
    <mergeCell ref="B3:G3"/>
    <mergeCell ref="B4:G4"/>
    <mergeCell ref="B6:G6"/>
    <mergeCell ref="B5:G5"/>
    <mergeCell ref="B29:G29"/>
    <mergeCell ref="B30:G30"/>
    <mergeCell ref="B32:G32"/>
    <mergeCell ref="B111:G111"/>
    <mergeCell ref="B109:G109"/>
    <mergeCell ref="B31:G31"/>
    <mergeCell ref="B108:G108"/>
    <mergeCell ref="B110:G110"/>
    <mergeCell ref="B107:G107"/>
    <mergeCell ref="B106:G106"/>
    <mergeCell ref="B7:G7"/>
    <mergeCell ref="B10:G10"/>
    <mergeCell ref="B8:G8"/>
    <mergeCell ref="B9:G9"/>
    <mergeCell ref="B28:G28"/>
  </mergeCells>
  <pageMargins left="0.25" right="0.25" top="0.75" bottom="0.75" header="0.3" footer="0.3"/>
  <pageSetup paperSize="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C52" sqref="C52"/>
    </sheetView>
  </sheetViews>
  <sheetFormatPr defaultRowHeight="15" x14ac:dyDescent="0.25"/>
  <cols>
    <col min="2" max="2" width="27.42578125" customWidth="1"/>
    <col min="3" max="3" width="13" customWidth="1"/>
    <col min="4" max="4" width="12.7109375" customWidth="1"/>
    <col min="5" max="5" width="15.5703125" customWidth="1"/>
    <col min="6" max="6" width="11.28515625" bestFit="1" customWidth="1"/>
  </cols>
  <sheetData>
    <row r="1" spans="1:9" x14ac:dyDescent="0.25">
      <c r="A1" s="58" t="s">
        <v>183</v>
      </c>
    </row>
    <row r="2" spans="1:9" ht="15.75" x14ac:dyDescent="0.25">
      <c r="A2" s="61" t="s">
        <v>284</v>
      </c>
    </row>
    <row r="3" spans="1:9" ht="16.5" thickBot="1" x14ac:dyDescent="0.3">
      <c r="A3" s="61"/>
    </row>
    <row r="4" spans="1:9" ht="29.25" thickBot="1" x14ac:dyDescent="0.3">
      <c r="A4" s="216" t="s">
        <v>209</v>
      </c>
      <c r="B4" s="217"/>
      <c r="C4" s="83" t="s">
        <v>281</v>
      </c>
      <c r="D4" s="83" t="s">
        <v>282</v>
      </c>
      <c r="E4" s="83" t="s">
        <v>283</v>
      </c>
    </row>
    <row r="5" spans="1:9" ht="15.75" thickBot="1" x14ac:dyDescent="0.3">
      <c r="A5" s="62">
        <v>1</v>
      </c>
      <c r="B5" s="63" t="s">
        <v>186</v>
      </c>
      <c r="C5" s="64">
        <f>SUM(C7)</f>
        <v>0</v>
      </c>
      <c r="D5" s="64">
        <f>SUM(D7)</f>
        <v>0</v>
      </c>
      <c r="E5" s="64">
        <f>SUM(E7)</f>
        <v>0</v>
      </c>
    </row>
    <row r="6" spans="1:9" ht="16.5" thickBot="1" x14ac:dyDescent="0.3">
      <c r="A6" s="218"/>
      <c r="B6" s="219"/>
      <c r="C6" s="219"/>
      <c r="D6" s="219"/>
      <c r="E6" s="220"/>
    </row>
    <row r="7" spans="1:9" ht="16.5" thickBot="1" x14ac:dyDescent="0.3">
      <c r="A7" s="221" t="s">
        <v>187</v>
      </c>
      <c r="B7" s="222"/>
      <c r="C7" s="65">
        <f>SUM(C9)</f>
        <v>0</v>
      </c>
      <c r="D7" s="66">
        <f>SUM(D9)</f>
        <v>0</v>
      </c>
      <c r="E7" s="66">
        <f>SUM(E9)</f>
        <v>0</v>
      </c>
    </row>
    <row r="8" spans="1:9" ht="16.5" thickBot="1" x14ac:dyDescent="0.3">
      <c r="A8" s="218"/>
      <c r="B8" s="219"/>
      <c r="C8" s="219"/>
      <c r="D8" s="219"/>
      <c r="E8" s="220"/>
    </row>
    <row r="9" spans="1:9" ht="16.5" thickBot="1" x14ac:dyDescent="0.3">
      <c r="A9" s="197" t="s">
        <v>166</v>
      </c>
      <c r="B9" s="198"/>
      <c r="C9" s="67">
        <v>0</v>
      </c>
      <c r="D9" s="67">
        <v>0</v>
      </c>
      <c r="E9" s="67">
        <v>0</v>
      </c>
    </row>
    <row r="10" spans="1:9" ht="15.75" x14ac:dyDescent="0.25">
      <c r="A10" s="223"/>
      <c r="B10" s="224"/>
      <c r="C10" s="224"/>
      <c r="D10" s="224"/>
      <c r="E10" s="225"/>
    </row>
    <row r="11" spans="1:9" ht="15.75" thickBot="1" x14ac:dyDescent="0.3">
      <c r="A11" s="68">
        <v>2</v>
      </c>
      <c r="B11" s="69" t="s">
        <v>188</v>
      </c>
      <c r="C11" s="70">
        <f>SUM(C14+C19+C25)</f>
        <v>182500</v>
      </c>
      <c r="D11" s="70">
        <f>SUM(D14+D19+D25)</f>
        <v>200000</v>
      </c>
      <c r="E11" s="71">
        <f>SUM(E14+E19+E25)</f>
        <v>200000</v>
      </c>
    </row>
    <row r="12" spans="1:9" ht="15.75" thickBot="1" x14ac:dyDescent="0.3">
      <c r="A12" s="175"/>
      <c r="B12" s="176"/>
      <c r="C12" s="177"/>
      <c r="D12" s="177"/>
      <c r="E12" s="178"/>
    </row>
    <row r="13" spans="1:9" ht="16.5" thickBot="1" x14ac:dyDescent="0.3">
      <c r="A13" s="218" t="s">
        <v>290</v>
      </c>
      <c r="B13" s="219"/>
      <c r="C13" s="219"/>
      <c r="D13" s="219"/>
      <c r="E13" s="220"/>
    </row>
    <row r="14" spans="1:9" ht="16.5" thickBot="1" x14ac:dyDescent="0.3">
      <c r="A14" s="226" t="s">
        <v>189</v>
      </c>
      <c r="B14" s="227"/>
      <c r="C14" s="72">
        <f>SUM(C15:C16)</f>
        <v>7000</v>
      </c>
      <c r="D14" s="72">
        <f>SUM(D15:D16)</f>
        <v>8500</v>
      </c>
      <c r="E14" s="72">
        <f>SUM(E15:E16)</f>
        <v>1500</v>
      </c>
      <c r="I14" s="78"/>
    </row>
    <row r="15" spans="1:9" ht="15.75" x14ac:dyDescent="0.25">
      <c r="A15" s="228" t="s">
        <v>190</v>
      </c>
      <c r="B15" s="208"/>
      <c r="C15" s="85">
        <v>0</v>
      </c>
      <c r="D15" s="85">
        <v>1500</v>
      </c>
      <c r="E15" s="85">
        <v>1500</v>
      </c>
    </row>
    <row r="16" spans="1:9" ht="15.75" x14ac:dyDescent="0.25">
      <c r="A16" s="229" t="s">
        <v>221</v>
      </c>
      <c r="B16" s="230"/>
      <c r="C16" s="174">
        <v>7000</v>
      </c>
      <c r="D16" s="174">
        <v>7000</v>
      </c>
      <c r="E16" s="174">
        <v>0</v>
      </c>
    </row>
    <row r="17" spans="1:9" ht="15.75" x14ac:dyDescent="0.25">
      <c r="A17" s="172"/>
      <c r="B17" s="172"/>
      <c r="C17" s="173"/>
      <c r="D17" s="173"/>
      <c r="E17" s="173"/>
    </row>
    <row r="18" spans="1:9" ht="16.5" thickBot="1" x14ac:dyDescent="0.3">
      <c r="A18" s="231" t="s">
        <v>289</v>
      </c>
      <c r="B18" s="232"/>
      <c r="C18" s="232"/>
      <c r="D18" s="232"/>
      <c r="E18" s="233"/>
    </row>
    <row r="19" spans="1:9" ht="16.5" thickBot="1" x14ac:dyDescent="0.3">
      <c r="A19" s="214" t="s">
        <v>191</v>
      </c>
      <c r="B19" s="215"/>
      <c r="C19" s="73">
        <f>SUM(C20:C22)</f>
        <v>26000</v>
      </c>
      <c r="D19" s="73">
        <f>SUM(D20:D22)</f>
        <v>37000</v>
      </c>
      <c r="E19" s="73">
        <f>SUM(E20:E22)</f>
        <v>5000</v>
      </c>
    </row>
    <row r="20" spans="1:9" ht="16.5" thickBot="1" x14ac:dyDescent="0.3">
      <c r="A20" s="197" t="s">
        <v>192</v>
      </c>
      <c r="B20" s="198"/>
      <c r="C20" s="67">
        <v>26000</v>
      </c>
      <c r="D20" s="67">
        <v>26000</v>
      </c>
      <c r="E20" s="67">
        <v>0</v>
      </c>
      <c r="I20" s="78"/>
    </row>
    <row r="21" spans="1:9" ht="16.5" thickBot="1" x14ac:dyDescent="0.3">
      <c r="A21" s="197" t="s">
        <v>193</v>
      </c>
      <c r="B21" s="198"/>
      <c r="C21" s="67">
        <v>0</v>
      </c>
      <c r="D21" s="67">
        <v>6000</v>
      </c>
      <c r="E21" s="67">
        <v>0</v>
      </c>
    </row>
    <row r="22" spans="1:9" ht="15.75" x14ac:dyDescent="0.25">
      <c r="A22" s="203" t="s">
        <v>194</v>
      </c>
      <c r="B22" s="204"/>
      <c r="C22" s="169">
        <v>0</v>
      </c>
      <c r="D22" s="169">
        <v>5000</v>
      </c>
      <c r="E22" s="169">
        <v>5000</v>
      </c>
    </row>
    <row r="23" spans="1:9" ht="15.75" x14ac:dyDescent="0.25">
      <c r="A23" s="170" t="s">
        <v>286</v>
      </c>
      <c r="B23" s="170" t="s">
        <v>287</v>
      </c>
      <c r="C23" s="168"/>
      <c r="D23" s="168"/>
      <c r="E23" s="168"/>
    </row>
    <row r="24" spans="1:9" ht="15.75" x14ac:dyDescent="0.25">
      <c r="A24" s="170"/>
      <c r="B24" s="170" t="s">
        <v>288</v>
      </c>
      <c r="C24" s="168"/>
      <c r="D24" s="168"/>
      <c r="E24" s="168"/>
    </row>
    <row r="25" spans="1:9" ht="16.5" thickBot="1" x14ac:dyDescent="0.3">
      <c r="A25" s="205" t="s">
        <v>207</v>
      </c>
      <c r="B25" s="206"/>
      <c r="C25" s="171">
        <f>SUM(C26:C35)</f>
        <v>149500</v>
      </c>
      <c r="D25" s="171">
        <f>SUM(D26:D35)</f>
        <v>154500</v>
      </c>
      <c r="E25" s="171">
        <f>SUM(E26:E35)</f>
        <v>193500</v>
      </c>
    </row>
    <row r="26" spans="1:9" ht="16.5" thickBot="1" x14ac:dyDescent="0.3">
      <c r="A26" s="197" t="s">
        <v>195</v>
      </c>
      <c r="B26" s="198"/>
      <c r="C26" s="67">
        <v>20000</v>
      </c>
      <c r="D26" s="67">
        <v>20000</v>
      </c>
      <c r="E26" s="67">
        <v>40000</v>
      </c>
    </row>
    <row r="27" spans="1:9" ht="16.5" thickBot="1" x14ac:dyDescent="0.3">
      <c r="A27" s="197" t="s">
        <v>196</v>
      </c>
      <c r="B27" s="198"/>
      <c r="C27" s="67">
        <v>40000</v>
      </c>
      <c r="D27" s="67">
        <v>40000</v>
      </c>
      <c r="E27" s="67">
        <v>60000</v>
      </c>
    </row>
    <row r="28" spans="1:9" ht="16.5" thickBot="1" x14ac:dyDescent="0.3">
      <c r="A28" s="197" t="s">
        <v>197</v>
      </c>
      <c r="B28" s="198"/>
      <c r="C28" s="67">
        <v>65000</v>
      </c>
      <c r="D28" s="67">
        <v>60000</v>
      </c>
      <c r="E28" s="74">
        <v>55000</v>
      </c>
    </row>
    <row r="29" spans="1:9" ht="16.5" thickBot="1" x14ac:dyDescent="0.3">
      <c r="A29" s="197" t="s">
        <v>115</v>
      </c>
      <c r="B29" s="198"/>
      <c r="C29" s="67">
        <v>5000</v>
      </c>
      <c r="D29" s="67">
        <v>5000</v>
      </c>
      <c r="E29" s="67">
        <v>4000</v>
      </c>
    </row>
    <row r="30" spans="1:9" ht="16.5" thickBot="1" x14ac:dyDescent="0.3">
      <c r="A30" s="207" t="s">
        <v>174</v>
      </c>
      <c r="B30" s="208"/>
      <c r="C30" s="87">
        <v>2500</v>
      </c>
      <c r="D30" s="87">
        <v>2500</v>
      </c>
      <c r="E30" s="90">
        <v>2500</v>
      </c>
    </row>
    <row r="31" spans="1:9" ht="16.5" thickBot="1" x14ac:dyDescent="0.3">
      <c r="A31" s="209" t="s">
        <v>198</v>
      </c>
      <c r="B31" s="210"/>
      <c r="C31" s="89">
        <v>0</v>
      </c>
      <c r="D31" s="67">
        <v>5000</v>
      </c>
      <c r="E31" s="88">
        <v>5000</v>
      </c>
    </row>
    <row r="32" spans="1:9" ht="16.5" thickBot="1" x14ac:dyDescent="0.3">
      <c r="A32" s="211" t="s">
        <v>224</v>
      </c>
      <c r="B32" s="211"/>
      <c r="C32" s="67">
        <v>7000</v>
      </c>
      <c r="D32" s="67">
        <v>5000</v>
      </c>
      <c r="E32" s="74">
        <v>5000</v>
      </c>
    </row>
    <row r="33" spans="1:6" ht="16.5" thickBot="1" x14ac:dyDescent="0.3">
      <c r="A33" s="197" t="s">
        <v>222</v>
      </c>
      <c r="B33" s="198"/>
      <c r="C33" s="67">
        <v>10000</v>
      </c>
      <c r="D33" s="67">
        <v>10000</v>
      </c>
      <c r="E33" s="67">
        <v>15000</v>
      </c>
    </row>
    <row r="34" spans="1:6" ht="16.5" thickBot="1" x14ac:dyDescent="0.3">
      <c r="A34" s="212" t="s">
        <v>223</v>
      </c>
      <c r="B34" s="213"/>
      <c r="C34" s="67">
        <v>0</v>
      </c>
      <c r="D34" s="67">
        <v>2000</v>
      </c>
      <c r="E34" s="67">
        <v>2000</v>
      </c>
    </row>
    <row r="35" spans="1:6" ht="16.5" thickBot="1" x14ac:dyDescent="0.3">
      <c r="A35" s="212" t="s">
        <v>225</v>
      </c>
      <c r="B35" s="213"/>
      <c r="C35" s="67">
        <v>0</v>
      </c>
      <c r="D35" s="67">
        <v>5000</v>
      </c>
      <c r="E35" s="67">
        <v>5000</v>
      </c>
    </row>
    <row r="36" spans="1:6" ht="15.75" thickBot="1" x14ac:dyDescent="0.3">
      <c r="A36" s="201" t="s">
        <v>199</v>
      </c>
      <c r="B36" s="202"/>
      <c r="C36" s="64">
        <f>SUM(C5+C11)</f>
        <v>182500</v>
      </c>
      <c r="D36" s="64">
        <f>SUM(D7+D14+D19+D25)</f>
        <v>200000</v>
      </c>
      <c r="E36" s="64">
        <f>SUM(E7+E14+E19+E25)</f>
        <v>200000</v>
      </c>
    </row>
    <row r="37" spans="1:6" ht="16.5" thickBot="1" x14ac:dyDescent="0.3">
      <c r="A37" s="194" t="s">
        <v>200</v>
      </c>
      <c r="B37" s="195"/>
      <c r="C37" s="195"/>
      <c r="D37" s="195"/>
      <c r="E37" s="196"/>
    </row>
    <row r="38" spans="1:6" ht="16.5" thickBot="1" x14ac:dyDescent="0.3">
      <c r="A38" s="197" t="s">
        <v>201</v>
      </c>
      <c r="B38" s="198"/>
      <c r="C38" s="67">
        <v>20000</v>
      </c>
      <c r="D38" s="67">
        <v>40000</v>
      </c>
      <c r="E38" s="67">
        <v>50000</v>
      </c>
    </row>
    <row r="39" spans="1:6" ht="16.5" thickBot="1" x14ac:dyDescent="0.3">
      <c r="A39" s="197" t="s">
        <v>233</v>
      </c>
      <c r="B39" s="198"/>
      <c r="C39" s="67">
        <v>150000</v>
      </c>
      <c r="D39" s="67">
        <v>100000</v>
      </c>
      <c r="E39" s="67">
        <v>100000</v>
      </c>
      <c r="F39" s="85"/>
    </row>
    <row r="40" spans="1:6" ht="16.5" thickBot="1" x14ac:dyDescent="0.3">
      <c r="A40" s="197" t="s">
        <v>234</v>
      </c>
      <c r="B40" s="198"/>
      <c r="C40" s="67">
        <v>12500</v>
      </c>
      <c r="D40" s="67">
        <v>60000</v>
      </c>
      <c r="E40" s="67">
        <v>50000</v>
      </c>
    </row>
    <row r="41" spans="1:6" ht="16.5" thickBot="1" x14ac:dyDescent="0.3">
      <c r="A41" s="199" t="s">
        <v>202</v>
      </c>
      <c r="B41" s="200"/>
      <c r="C41" s="75">
        <f>SUM(C38:C40)</f>
        <v>182500</v>
      </c>
      <c r="D41" s="75">
        <f>SUM(D38:D40)</f>
        <v>200000</v>
      </c>
      <c r="E41" s="75">
        <f>SUM(E38:E40)</f>
        <v>200000</v>
      </c>
    </row>
    <row r="42" spans="1:6" x14ac:dyDescent="0.25">
      <c r="A42" s="58" t="s">
        <v>301</v>
      </c>
      <c r="B42" s="79"/>
    </row>
    <row r="43" spans="1:6" x14ac:dyDescent="0.25">
      <c r="A43" s="58" t="s">
        <v>302</v>
      </c>
      <c r="B43" s="79"/>
      <c r="C43" s="86" t="s">
        <v>184</v>
      </c>
    </row>
    <row r="44" spans="1:6" x14ac:dyDescent="0.25">
      <c r="A44" s="58" t="s">
        <v>303</v>
      </c>
      <c r="B44" s="79"/>
      <c r="C44" s="80" t="s">
        <v>203</v>
      </c>
    </row>
    <row r="45" spans="1:6" ht="15.75" x14ac:dyDescent="0.25">
      <c r="A45" s="61"/>
      <c r="D45" s="81" t="s">
        <v>204</v>
      </c>
      <c r="E45" s="82"/>
    </row>
    <row r="46" spans="1:6" ht="15.75" x14ac:dyDescent="0.25">
      <c r="A46" s="61"/>
      <c r="B46" s="76"/>
      <c r="D46" s="81" t="s">
        <v>250</v>
      </c>
      <c r="E46" s="82"/>
    </row>
    <row r="47" spans="1:6" ht="15.75" x14ac:dyDescent="0.25">
      <c r="A47" s="76"/>
      <c r="B47" s="76"/>
    </row>
    <row r="48" spans="1:6" ht="15.75" x14ac:dyDescent="0.25">
      <c r="A48" s="76"/>
      <c r="D48" s="60"/>
    </row>
    <row r="49" spans="1:4" ht="15.75" x14ac:dyDescent="0.25">
      <c r="A49" s="76"/>
      <c r="D49" s="60"/>
    </row>
  </sheetData>
  <mergeCells count="32">
    <mergeCell ref="A19:B19"/>
    <mergeCell ref="A4:B4"/>
    <mergeCell ref="A6:E6"/>
    <mergeCell ref="A7:B7"/>
    <mergeCell ref="A8:E8"/>
    <mergeCell ref="A9:B9"/>
    <mergeCell ref="A10:E10"/>
    <mergeCell ref="A13:E13"/>
    <mergeCell ref="A14:B14"/>
    <mergeCell ref="A15:B15"/>
    <mergeCell ref="A16:B16"/>
    <mergeCell ref="A18:E18"/>
    <mergeCell ref="A36:B36"/>
    <mergeCell ref="A20:B20"/>
    <mergeCell ref="A21:B21"/>
    <mergeCell ref="A22:B22"/>
    <mergeCell ref="A25:B25"/>
    <mergeCell ref="A26:B26"/>
    <mergeCell ref="A27:B27"/>
    <mergeCell ref="A28:B28"/>
    <mergeCell ref="A29:B29"/>
    <mergeCell ref="A30:B30"/>
    <mergeCell ref="A31:B31"/>
    <mergeCell ref="A33:B33"/>
    <mergeCell ref="A32:B32"/>
    <mergeCell ref="A34:B34"/>
    <mergeCell ref="A35:B35"/>
    <mergeCell ref="A37:E37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82"/>
  <sheetViews>
    <sheetView workbookViewId="0">
      <selection activeCell="D187" sqref="D187"/>
    </sheetView>
  </sheetViews>
  <sheetFormatPr defaultRowHeight="15" x14ac:dyDescent="0.25"/>
  <cols>
    <col min="1" max="1" width="1.28515625" customWidth="1"/>
    <col min="2" max="2" width="7.7109375" customWidth="1"/>
    <col min="3" max="3" width="17.140625" customWidth="1"/>
    <col min="4" max="4" width="39.28515625" customWidth="1"/>
    <col min="5" max="5" width="4.28515625" customWidth="1"/>
    <col min="6" max="6" width="3.7109375" customWidth="1"/>
    <col min="7" max="7" width="16.85546875" customWidth="1"/>
    <col min="8" max="8" width="3.5703125" customWidth="1"/>
    <col min="9" max="9" width="17.28515625" customWidth="1"/>
    <col min="10" max="10" width="2.85546875" customWidth="1"/>
    <col min="11" max="11" width="18.85546875" customWidth="1"/>
    <col min="12" max="12" width="9.140625" hidden="1" customWidth="1"/>
  </cols>
  <sheetData>
    <row r="2" spans="2:12" ht="19.5" x14ac:dyDescent="0.3">
      <c r="B2" s="28" t="s">
        <v>65</v>
      </c>
    </row>
    <row r="3" spans="2:12" x14ac:dyDescent="0.25">
      <c r="B3" s="29"/>
      <c r="C3" s="29" t="s">
        <v>7</v>
      </c>
      <c r="D3" s="29"/>
      <c r="E3" s="29"/>
      <c r="F3" s="29"/>
      <c r="G3" s="142" t="s">
        <v>230</v>
      </c>
      <c r="H3" s="92"/>
      <c r="I3" s="143" t="s">
        <v>227</v>
      </c>
      <c r="J3" s="92"/>
      <c r="K3" s="143" t="s">
        <v>227</v>
      </c>
      <c r="L3" s="92"/>
    </row>
    <row r="4" spans="2:12" x14ac:dyDescent="0.25">
      <c r="B4" s="29"/>
      <c r="C4" s="29" t="s">
        <v>8</v>
      </c>
      <c r="D4" s="29" t="s">
        <v>66</v>
      </c>
      <c r="E4" s="29"/>
      <c r="F4" s="29"/>
      <c r="G4" s="142" t="s">
        <v>252</v>
      </c>
      <c r="H4" s="92"/>
      <c r="I4" s="143" t="s">
        <v>253</v>
      </c>
      <c r="J4" s="92"/>
      <c r="K4" s="143" t="s">
        <v>254</v>
      </c>
      <c r="L4" s="92"/>
    </row>
    <row r="5" spans="2:12" x14ac:dyDescent="0.25">
      <c r="B5" s="30"/>
      <c r="C5" s="31" t="s">
        <v>67</v>
      </c>
      <c r="D5" s="30" t="s">
        <v>68</v>
      </c>
      <c r="E5" s="32"/>
      <c r="F5" s="32"/>
      <c r="G5" s="32">
        <f>SUM(G7+G19+G30+G60+G77+G86+G94+G106+G124+G136+G161)</f>
        <v>513330</v>
      </c>
      <c r="H5" s="93"/>
      <c r="I5" s="151">
        <f>SUM(I9+I19+I30+I60+I77+I86+I94+I106+I124+I136+I164)</f>
        <v>426000</v>
      </c>
      <c r="J5" s="93"/>
      <c r="K5" s="151">
        <f>SUM(K9+K19+K30+K60+K77+K86+K94+K106+K124+K136+K164)</f>
        <v>426000</v>
      </c>
      <c r="L5" s="93"/>
    </row>
    <row r="6" spans="2:12" x14ac:dyDescent="0.25">
      <c r="B6" s="98" t="s">
        <v>69</v>
      </c>
      <c r="C6" s="101">
        <v>10</v>
      </c>
      <c r="D6" s="98" t="s">
        <v>70</v>
      </c>
      <c r="E6" s="99"/>
      <c r="F6" s="99"/>
      <c r="G6" s="99"/>
      <c r="H6" s="102"/>
      <c r="I6" s="158"/>
      <c r="J6" s="102"/>
      <c r="K6" s="102"/>
      <c r="L6" s="102"/>
    </row>
    <row r="7" spans="2:12" x14ac:dyDescent="0.25">
      <c r="B7" s="98" t="s">
        <v>71</v>
      </c>
      <c r="C7" s="101">
        <v>1001</v>
      </c>
      <c r="D7" s="98" t="s">
        <v>72</v>
      </c>
      <c r="E7" s="99"/>
      <c r="F7" s="99"/>
      <c r="G7" s="99">
        <f>SUM(G9)</f>
        <v>17200</v>
      </c>
      <c r="H7" s="102"/>
      <c r="I7" s="102"/>
      <c r="J7" s="102"/>
      <c r="K7" s="102"/>
      <c r="L7" s="102"/>
    </row>
    <row r="8" spans="2:12" ht="23.25" x14ac:dyDescent="0.25">
      <c r="B8" s="103" t="s">
        <v>73</v>
      </c>
      <c r="C8" s="104" t="s">
        <v>74</v>
      </c>
      <c r="D8" s="105" t="s">
        <v>75</v>
      </c>
      <c r="E8" s="106"/>
      <c r="F8" s="106"/>
      <c r="G8" s="106"/>
      <c r="H8" s="107"/>
      <c r="I8" s="107"/>
      <c r="J8" s="107"/>
      <c r="K8" s="107"/>
      <c r="L8" s="107"/>
    </row>
    <row r="9" spans="2:12" x14ac:dyDescent="0.25">
      <c r="B9" s="108" t="s">
        <v>76</v>
      </c>
      <c r="C9" s="104" t="s">
        <v>77</v>
      </c>
      <c r="D9" s="105" t="s">
        <v>78</v>
      </c>
      <c r="E9" s="106"/>
      <c r="F9" s="106"/>
      <c r="G9" s="106">
        <f>SUM(G11+G14)</f>
        <v>17200</v>
      </c>
      <c r="H9" s="107"/>
      <c r="I9" s="154">
        <v>17200</v>
      </c>
      <c r="J9" s="107"/>
      <c r="K9" s="154">
        <v>17200</v>
      </c>
      <c r="L9" s="107"/>
    </row>
    <row r="10" spans="2:12" x14ac:dyDescent="0.25">
      <c r="B10" s="36"/>
      <c r="C10" s="37" t="s">
        <v>79</v>
      </c>
      <c r="D10" s="36" t="s">
        <v>80</v>
      </c>
      <c r="E10" s="38"/>
      <c r="F10" s="38"/>
      <c r="G10" s="38"/>
      <c r="H10" s="91"/>
      <c r="I10" s="91"/>
      <c r="J10" s="91"/>
      <c r="K10" s="91"/>
      <c r="L10" s="91"/>
    </row>
    <row r="11" spans="2:12" x14ac:dyDescent="0.25">
      <c r="B11" s="39"/>
      <c r="C11" s="40">
        <v>3</v>
      </c>
      <c r="D11" s="39" t="s">
        <v>3</v>
      </c>
      <c r="E11" s="41"/>
      <c r="F11" s="41"/>
      <c r="G11" s="41">
        <f>SUM(G12)</f>
        <v>14500</v>
      </c>
      <c r="I11" s="59"/>
      <c r="J11" s="59"/>
      <c r="K11" s="59"/>
    </row>
    <row r="12" spans="2:12" x14ac:dyDescent="0.25">
      <c r="B12" s="39"/>
      <c r="C12" s="40">
        <v>32</v>
      </c>
      <c r="D12" s="39" t="s">
        <v>32</v>
      </c>
      <c r="E12" s="41"/>
      <c r="F12" s="41"/>
      <c r="G12" s="41">
        <f>SUM(G13:G13)</f>
        <v>14500</v>
      </c>
      <c r="I12" s="59"/>
      <c r="J12" s="59"/>
      <c r="K12" s="59"/>
    </row>
    <row r="13" spans="2:12" ht="24.75" x14ac:dyDescent="0.25">
      <c r="B13" s="42"/>
      <c r="C13" s="43">
        <v>329</v>
      </c>
      <c r="D13" s="42" t="s">
        <v>81</v>
      </c>
      <c r="E13" s="44"/>
      <c r="F13" s="44"/>
      <c r="G13" s="44">
        <v>14500</v>
      </c>
      <c r="I13" s="59"/>
      <c r="J13" s="59"/>
      <c r="K13" s="59"/>
    </row>
    <row r="14" spans="2:12" x14ac:dyDescent="0.25">
      <c r="B14" s="52"/>
      <c r="C14" s="37">
        <v>3</v>
      </c>
      <c r="D14" s="36" t="s">
        <v>231</v>
      </c>
      <c r="E14" s="53"/>
      <c r="F14" s="53"/>
      <c r="G14" s="38">
        <f>SUM(G15)</f>
        <v>2700</v>
      </c>
      <c r="H14" s="91"/>
      <c r="I14" s="148">
        <f>SUM(I15)</f>
        <v>0</v>
      </c>
      <c r="J14" s="148"/>
      <c r="K14" s="148">
        <f>SUM(K15)</f>
        <v>0</v>
      </c>
    </row>
    <row r="15" spans="2:12" x14ac:dyDescent="0.25">
      <c r="B15" s="42"/>
      <c r="C15" s="40">
        <v>32</v>
      </c>
      <c r="D15" s="39" t="s">
        <v>32</v>
      </c>
      <c r="E15" s="44"/>
      <c r="F15" s="44"/>
      <c r="G15" s="41">
        <f>SUM(G16:G16)</f>
        <v>2700</v>
      </c>
      <c r="I15" s="59"/>
      <c r="J15" s="59"/>
      <c r="K15" s="59"/>
    </row>
    <row r="16" spans="2:12" x14ac:dyDescent="0.25">
      <c r="B16" s="42">
        <v>2700</v>
      </c>
      <c r="C16" s="43">
        <v>329</v>
      </c>
      <c r="D16" s="42" t="s">
        <v>82</v>
      </c>
      <c r="E16" s="44"/>
      <c r="F16" s="44"/>
      <c r="G16" s="44">
        <v>2700</v>
      </c>
      <c r="I16" s="59"/>
      <c r="J16" s="59"/>
      <c r="K16" s="59"/>
    </row>
    <row r="17" spans="2:12" x14ac:dyDescent="0.25">
      <c r="B17" s="94" t="s">
        <v>71</v>
      </c>
      <c r="C17" s="95">
        <v>1002</v>
      </c>
      <c r="D17" s="94" t="s">
        <v>83</v>
      </c>
      <c r="E17" s="96"/>
      <c r="F17" s="96"/>
      <c r="G17" s="96"/>
      <c r="H17" s="97"/>
      <c r="I17" s="153"/>
      <c r="J17" s="153"/>
      <c r="K17" s="153"/>
      <c r="L17" s="97"/>
    </row>
    <row r="18" spans="2:12" ht="23.25" x14ac:dyDescent="0.25">
      <c r="B18" s="103" t="s">
        <v>73</v>
      </c>
      <c r="C18" s="104" t="s">
        <v>74</v>
      </c>
      <c r="D18" s="105" t="s">
        <v>75</v>
      </c>
      <c r="E18" s="106"/>
      <c r="F18" s="106"/>
      <c r="G18" s="106"/>
      <c r="H18" s="107"/>
      <c r="I18" s="154"/>
      <c r="J18" s="154"/>
      <c r="K18" s="154"/>
      <c r="L18" s="107"/>
    </row>
    <row r="19" spans="2:12" x14ac:dyDescent="0.25">
      <c r="B19" s="108" t="s">
        <v>76</v>
      </c>
      <c r="C19" s="104" t="s">
        <v>84</v>
      </c>
      <c r="D19" s="105" t="s">
        <v>85</v>
      </c>
      <c r="E19" s="106"/>
      <c r="F19" s="106"/>
      <c r="G19" s="106">
        <f>SUM(G21+G26)</f>
        <v>47900</v>
      </c>
      <c r="H19" s="107"/>
      <c r="I19" s="154">
        <v>54000</v>
      </c>
      <c r="J19" s="154"/>
      <c r="K19" s="154">
        <v>54000</v>
      </c>
      <c r="L19" s="107"/>
    </row>
    <row r="20" spans="2:12" x14ac:dyDescent="0.25">
      <c r="B20" s="36"/>
      <c r="C20" s="45" t="s">
        <v>79</v>
      </c>
      <c r="D20" s="36" t="s">
        <v>80</v>
      </c>
      <c r="E20" s="46"/>
      <c r="F20" s="46"/>
      <c r="G20" s="46"/>
      <c r="H20" s="91"/>
      <c r="I20" s="148"/>
      <c r="J20" s="148"/>
      <c r="K20" s="148"/>
      <c r="L20" s="91"/>
    </row>
    <row r="21" spans="2:12" x14ac:dyDescent="0.25">
      <c r="B21" s="39"/>
      <c r="C21" s="40">
        <v>3</v>
      </c>
      <c r="D21" s="39" t="s">
        <v>3</v>
      </c>
      <c r="E21" s="41"/>
      <c r="F21" s="41"/>
      <c r="G21" s="41">
        <f>SUM(G22)</f>
        <v>46900</v>
      </c>
      <c r="I21" s="59"/>
      <c r="J21" s="59"/>
      <c r="K21" s="59"/>
    </row>
    <row r="22" spans="2:12" x14ac:dyDescent="0.25">
      <c r="B22" s="39"/>
      <c r="C22" s="40">
        <v>31</v>
      </c>
      <c r="D22" s="39" t="s">
        <v>28</v>
      </c>
      <c r="E22" s="41"/>
      <c r="F22" s="41"/>
      <c r="G22" s="41">
        <f>SUM(G23:G25)</f>
        <v>46900</v>
      </c>
      <c r="I22" s="59"/>
      <c r="J22" s="59"/>
      <c r="K22" s="59"/>
    </row>
    <row r="23" spans="2:12" x14ac:dyDescent="0.25">
      <c r="B23" s="42"/>
      <c r="C23" s="43">
        <v>311</v>
      </c>
      <c r="D23" s="42" t="s">
        <v>86</v>
      </c>
      <c r="E23" s="44"/>
      <c r="F23" s="41"/>
      <c r="G23" s="44">
        <v>39000</v>
      </c>
      <c r="I23" s="59"/>
      <c r="J23" s="59"/>
      <c r="K23" s="59"/>
    </row>
    <row r="24" spans="2:12" x14ac:dyDescent="0.25">
      <c r="B24" s="42"/>
      <c r="C24" s="43">
        <v>312</v>
      </c>
      <c r="D24" s="42" t="s">
        <v>30</v>
      </c>
      <c r="E24" s="44"/>
      <c r="F24" s="41"/>
      <c r="G24" s="44">
        <v>1400</v>
      </c>
      <c r="I24" s="59"/>
      <c r="J24" s="59"/>
      <c r="K24" s="59"/>
    </row>
    <row r="25" spans="2:12" x14ac:dyDescent="0.25">
      <c r="B25" s="42"/>
      <c r="C25" s="43">
        <v>313</v>
      </c>
      <c r="D25" s="42" t="s">
        <v>87</v>
      </c>
      <c r="E25" s="44"/>
      <c r="F25" s="41"/>
      <c r="G25" s="44">
        <v>6500</v>
      </c>
      <c r="I25" s="59"/>
      <c r="J25" s="59"/>
      <c r="K25" s="59"/>
    </row>
    <row r="26" spans="2:12" x14ac:dyDescent="0.25">
      <c r="B26" s="39"/>
      <c r="C26" s="40">
        <v>32</v>
      </c>
      <c r="D26" s="39" t="s">
        <v>32</v>
      </c>
      <c r="E26" s="44"/>
      <c r="F26" s="41"/>
      <c r="G26" s="41">
        <f>SUM(G27)</f>
        <v>1000</v>
      </c>
      <c r="I26" s="59"/>
      <c r="J26" s="59"/>
      <c r="K26" s="59"/>
    </row>
    <row r="27" spans="2:12" x14ac:dyDescent="0.25">
      <c r="B27" s="42"/>
      <c r="C27" s="43">
        <v>321</v>
      </c>
      <c r="D27" s="42" t="s">
        <v>88</v>
      </c>
      <c r="E27" s="44"/>
      <c r="F27" s="41"/>
      <c r="G27" s="44">
        <v>1000</v>
      </c>
      <c r="I27" s="59"/>
      <c r="J27" s="59"/>
      <c r="K27" s="59"/>
    </row>
    <row r="28" spans="2:12" x14ac:dyDescent="0.25">
      <c r="B28" s="47" t="s">
        <v>71</v>
      </c>
      <c r="C28" s="48">
        <v>1002</v>
      </c>
      <c r="D28" s="47" t="s">
        <v>83</v>
      </c>
      <c r="E28" s="49"/>
      <c r="F28" s="50"/>
      <c r="G28" s="50"/>
      <c r="H28" s="97"/>
      <c r="I28" s="97"/>
      <c r="J28" s="97"/>
      <c r="K28" s="97"/>
      <c r="L28" s="100"/>
    </row>
    <row r="29" spans="2:12" ht="23.25" x14ac:dyDescent="0.25">
      <c r="B29" s="103" t="s">
        <v>73</v>
      </c>
      <c r="C29" s="104" t="s">
        <v>89</v>
      </c>
      <c r="D29" s="105" t="s">
        <v>75</v>
      </c>
      <c r="E29" s="112"/>
      <c r="F29" s="113"/>
      <c r="G29" s="113"/>
      <c r="H29" s="107"/>
      <c r="I29" s="107"/>
      <c r="J29" s="107"/>
      <c r="K29" s="107"/>
      <c r="L29" s="107"/>
    </row>
    <row r="30" spans="2:12" x14ac:dyDescent="0.25">
      <c r="B30" s="108" t="s">
        <v>76</v>
      </c>
      <c r="C30" s="104" t="s">
        <v>90</v>
      </c>
      <c r="D30" s="105" t="s">
        <v>91</v>
      </c>
      <c r="E30" s="106"/>
      <c r="F30" s="106"/>
      <c r="G30" s="106">
        <f>SUM(G32)</f>
        <v>59400</v>
      </c>
      <c r="H30" s="107"/>
      <c r="I30" s="154">
        <v>51300</v>
      </c>
      <c r="J30" s="107"/>
      <c r="K30" s="154">
        <v>51300</v>
      </c>
      <c r="L30" s="107"/>
    </row>
    <row r="31" spans="2:12" x14ac:dyDescent="0.25">
      <c r="B31" s="36"/>
      <c r="C31" s="45" t="s">
        <v>79</v>
      </c>
      <c r="D31" s="36" t="s">
        <v>80</v>
      </c>
      <c r="E31" s="46"/>
      <c r="F31" s="46"/>
      <c r="G31" s="46"/>
      <c r="H31" s="91"/>
      <c r="I31" s="91" t="s">
        <v>239</v>
      </c>
      <c r="J31" s="91"/>
      <c r="K31" s="91"/>
      <c r="L31" s="91"/>
    </row>
    <row r="32" spans="2:12" x14ac:dyDescent="0.25">
      <c r="B32" s="39"/>
      <c r="C32" s="40">
        <v>3</v>
      </c>
      <c r="D32" s="39" t="s">
        <v>3</v>
      </c>
      <c r="E32" s="41"/>
      <c r="F32" s="41"/>
      <c r="G32" s="41">
        <f>SUM(G33+G55)</f>
        <v>59400</v>
      </c>
      <c r="I32" s="59"/>
      <c r="J32" s="59"/>
      <c r="K32" s="59"/>
    </row>
    <row r="33" spans="2:11" x14ac:dyDescent="0.25">
      <c r="B33" s="39"/>
      <c r="C33" s="40">
        <v>32</v>
      </c>
      <c r="D33" s="39" t="s">
        <v>32</v>
      </c>
      <c r="E33" s="41"/>
      <c r="F33" s="41"/>
      <c r="G33" s="41">
        <f>SUM(G34:G54)</f>
        <v>55900</v>
      </c>
      <c r="I33" s="59"/>
      <c r="J33" s="59"/>
      <c r="K33" s="59"/>
    </row>
    <row r="34" spans="2:11" x14ac:dyDescent="0.25">
      <c r="B34" s="42"/>
      <c r="C34" s="43">
        <v>321</v>
      </c>
      <c r="D34" s="42" t="s">
        <v>92</v>
      </c>
      <c r="E34" s="41"/>
      <c r="F34" s="44"/>
      <c r="G34" s="44">
        <v>700</v>
      </c>
      <c r="I34" s="59"/>
      <c r="J34" s="59"/>
      <c r="K34" s="59"/>
    </row>
    <row r="35" spans="2:11" x14ac:dyDescent="0.25">
      <c r="B35" s="42"/>
      <c r="C35" s="43">
        <v>321</v>
      </c>
      <c r="D35" s="42" t="s">
        <v>93</v>
      </c>
      <c r="E35" s="41"/>
      <c r="F35" s="44"/>
      <c r="G35" s="44">
        <v>300</v>
      </c>
      <c r="I35" s="59"/>
      <c r="J35" s="59"/>
      <c r="K35" s="59"/>
    </row>
    <row r="36" spans="2:11" x14ac:dyDescent="0.25">
      <c r="B36" s="42"/>
      <c r="C36" s="43">
        <v>322</v>
      </c>
      <c r="D36" s="42" t="s">
        <v>94</v>
      </c>
      <c r="E36" s="41"/>
      <c r="F36" s="44"/>
      <c r="G36" s="44">
        <v>3000</v>
      </c>
      <c r="I36" s="59"/>
      <c r="J36" s="59"/>
      <c r="K36" s="59"/>
    </row>
    <row r="37" spans="2:11" x14ac:dyDescent="0.25">
      <c r="B37" s="42"/>
      <c r="C37" s="43">
        <v>322</v>
      </c>
      <c r="D37" s="42" t="s">
        <v>95</v>
      </c>
      <c r="E37" s="44"/>
      <c r="F37" s="44"/>
      <c r="G37" s="44">
        <v>8000</v>
      </c>
      <c r="I37" s="59"/>
      <c r="J37" s="59"/>
      <c r="K37" s="59"/>
    </row>
    <row r="38" spans="2:11" ht="24.75" x14ac:dyDescent="0.25">
      <c r="B38" s="42"/>
      <c r="C38" s="43">
        <v>322</v>
      </c>
      <c r="D38" s="42" t="s">
        <v>96</v>
      </c>
      <c r="E38" s="44"/>
      <c r="F38" s="44"/>
      <c r="G38" s="44">
        <v>3000</v>
      </c>
      <c r="I38" s="59"/>
      <c r="J38" s="59"/>
      <c r="K38" s="59"/>
    </row>
    <row r="39" spans="2:11" x14ac:dyDescent="0.25">
      <c r="B39" s="42"/>
      <c r="C39" s="43">
        <v>322</v>
      </c>
      <c r="D39" s="42" t="s">
        <v>232</v>
      </c>
      <c r="E39" s="44"/>
      <c r="F39" s="44"/>
      <c r="G39" s="44">
        <v>300</v>
      </c>
      <c r="I39" s="59"/>
      <c r="J39" s="59"/>
      <c r="K39" s="59"/>
    </row>
    <row r="40" spans="2:11" x14ac:dyDescent="0.25">
      <c r="B40" s="42"/>
      <c r="C40" s="43">
        <v>322</v>
      </c>
      <c r="D40" s="42" t="s">
        <v>97</v>
      </c>
      <c r="E40" s="44"/>
      <c r="F40" s="44"/>
      <c r="G40" s="44">
        <v>1000</v>
      </c>
      <c r="I40" s="59"/>
      <c r="J40" s="59"/>
      <c r="K40" s="59"/>
    </row>
    <row r="41" spans="2:11" x14ac:dyDescent="0.25">
      <c r="B41" s="42"/>
      <c r="C41" s="43">
        <v>323</v>
      </c>
      <c r="D41" s="42" t="s">
        <v>98</v>
      </c>
      <c r="E41" s="44"/>
      <c r="F41" s="44"/>
      <c r="G41" s="44">
        <v>3000</v>
      </c>
      <c r="I41" s="59"/>
      <c r="J41" s="59"/>
      <c r="K41" s="59"/>
    </row>
    <row r="42" spans="2:11" x14ac:dyDescent="0.25">
      <c r="B42" s="42"/>
      <c r="C42" s="43">
        <v>323</v>
      </c>
      <c r="D42" s="42" t="s">
        <v>99</v>
      </c>
      <c r="E42" s="44"/>
      <c r="F42" s="44"/>
      <c r="G42" s="44">
        <v>3000</v>
      </c>
      <c r="I42" s="59"/>
      <c r="J42" s="59"/>
      <c r="K42" s="59"/>
    </row>
    <row r="43" spans="2:11" x14ac:dyDescent="0.25">
      <c r="B43" s="42"/>
      <c r="C43" s="43">
        <v>323</v>
      </c>
      <c r="D43" s="42" t="s">
        <v>100</v>
      </c>
      <c r="E43" s="44"/>
      <c r="F43" s="44"/>
      <c r="G43" s="44">
        <v>1500</v>
      </c>
      <c r="I43" s="59"/>
      <c r="J43" s="59"/>
      <c r="K43" s="59"/>
    </row>
    <row r="44" spans="2:11" x14ac:dyDescent="0.25">
      <c r="B44" s="42"/>
      <c r="C44" s="43">
        <v>323</v>
      </c>
      <c r="D44" s="42" t="s">
        <v>101</v>
      </c>
      <c r="E44" s="44"/>
      <c r="F44" s="44"/>
      <c r="G44" s="44">
        <v>4000</v>
      </c>
      <c r="I44" s="59"/>
      <c r="J44" s="59"/>
      <c r="K44" s="59"/>
    </row>
    <row r="45" spans="2:11" x14ac:dyDescent="0.25">
      <c r="B45" s="42"/>
      <c r="C45" s="43">
        <v>323</v>
      </c>
      <c r="D45" s="42" t="s">
        <v>210</v>
      </c>
      <c r="E45" s="44"/>
      <c r="F45" s="44"/>
      <c r="G45" s="44">
        <v>1500</v>
      </c>
      <c r="I45" s="59"/>
      <c r="J45" s="59"/>
      <c r="K45" s="59"/>
    </row>
    <row r="46" spans="2:11" x14ac:dyDescent="0.25">
      <c r="B46" s="42"/>
      <c r="C46" s="43">
        <v>323</v>
      </c>
      <c r="D46" s="42" t="s">
        <v>102</v>
      </c>
      <c r="E46" s="44"/>
      <c r="F46" s="44"/>
      <c r="G46" s="44">
        <v>800</v>
      </c>
      <c r="I46" s="59"/>
      <c r="J46" s="59"/>
      <c r="K46" s="59"/>
    </row>
    <row r="47" spans="2:11" x14ac:dyDescent="0.25">
      <c r="B47" s="42"/>
      <c r="C47" s="43">
        <v>323</v>
      </c>
      <c r="D47" s="42" t="s">
        <v>103</v>
      </c>
      <c r="E47" s="44"/>
      <c r="F47" s="44"/>
      <c r="G47" s="44">
        <v>14000</v>
      </c>
      <c r="I47" s="59"/>
      <c r="J47" s="59"/>
      <c r="K47" s="59"/>
    </row>
    <row r="48" spans="2:11" x14ac:dyDescent="0.25">
      <c r="B48" s="42"/>
      <c r="C48" s="43">
        <v>323</v>
      </c>
      <c r="D48" s="42" t="s">
        <v>104</v>
      </c>
      <c r="E48" s="44"/>
      <c r="F48" s="44"/>
      <c r="G48" s="44">
        <v>4000</v>
      </c>
      <c r="I48" s="59"/>
      <c r="J48" s="59"/>
      <c r="K48" s="59"/>
    </row>
    <row r="49" spans="2:12" x14ac:dyDescent="0.25">
      <c r="B49" s="42"/>
      <c r="C49" s="43">
        <v>323</v>
      </c>
      <c r="D49" s="42" t="s">
        <v>105</v>
      </c>
      <c r="E49" s="44"/>
      <c r="F49" s="44"/>
      <c r="G49" s="44">
        <v>2000</v>
      </c>
      <c r="I49" s="59"/>
      <c r="J49" s="59"/>
      <c r="K49" s="59"/>
    </row>
    <row r="50" spans="2:12" ht="17.25" customHeight="1" x14ac:dyDescent="0.25">
      <c r="B50" s="42"/>
      <c r="C50" s="43">
        <v>323</v>
      </c>
      <c r="D50" s="42" t="s">
        <v>106</v>
      </c>
      <c r="E50" s="44"/>
      <c r="F50" s="44"/>
      <c r="G50" s="44">
        <v>1500</v>
      </c>
      <c r="I50" s="59"/>
      <c r="J50" s="59"/>
      <c r="K50" s="59"/>
    </row>
    <row r="51" spans="2:12" ht="24.75" x14ac:dyDescent="0.25">
      <c r="B51" s="42"/>
      <c r="C51" s="43">
        <v>324</v>
      </c>
      <c r="D51" s="42" t="s">
        <v>36</v>
      </c>
      <c r="E51" s="44"/>
      <c r="F51" s="44"/>
      <c r="G51" s="44">
        <v>0</v>
      </c>
      <c r="I51" s="59"/>
      <c r="J51" s="59"/>
      <c r="K51" s="59"/>
    </row>
    <row r="52" spans="2:12" ht="24.75" x14ac:dyDescent="0.25">
      <c r="B52" s="42"/>
      <c r="C52" s="43">
        <v>329</v>
      </c>
      <c r="D52" s="42" t="s">
        <v>107</v>
      </c>
      <c r="E52" s="44"/>
      <c r="F52" s="44"/>
      <c r="G52" s="44">
        <v>800</v>
      </c>
      <c r="I52" s="59"/>
      <c r="J52" s="59"/>
      <c r="K52" s="59"/>
    </row>
    <row r="53" spans="2:12" x14ac:dyDescent="0.25">
      <c r="B53" s="42"/>
      <c r="C53" s="43">
        <v>329</v>
      </c>
      <c r="D53" s="42" t="s">
        <v>108</v>
      </c>
      <c r="E53" s="44"/>
      <c r="F53" s="44"/>
      <c r="G53" s="44">
        <v>2000</v>
      </c>
      <c r="I53" s="59"/>
      <c r="J53" s="59"/>
      <c r="K53" s="59"/>
    </row>
    <row r="54" spans="2:12" x14ac:dyDescent="0.25">
      <c r="B54" s="42"/>
      <c r="C54" s="43">
        <v>329</v>
      </c>
      <c r="D54" s="42" t="s">
        <v>217</v>
      </c>
      <c r="E54" s="44"/>
      <c r="F54" s="44"/>
      <c r="G54" s="44">
        <v>1500</v>
      </c>
      <c r="I54" s="59"/>
      <c r="J54" s="59"/>
      <c r="K54" s="59"/>
    </row>
    <row r="55" spans="2:12" x14ac:dyDescent="0.25">
      <c r="B55" s="42"/>
      <c r="C55" s="40">
        <v>34</v>
      </c>
      <c r="D55" s="39" t="s">
        <v>38</v>
      </c>
      <c r="E55" s="44"/>
      <c r="F55" s="44"/>
      <c r="G55" s="41">
        <f>SUM(G56:G59)</f>
        <v>3500</v>
      </c>
      <c r="I55" s="159"/>
      <c r="J55" s="59"/>
      <c r="K55" s="159"/>
    </row>
    <row r="56" spans="2:12" x14ac:dyDescent="0.25">
      <c r="B56" s="39"/>
      <c r="C56" s="43">
        <v>342</v>
      </c>
      <c r="D56" s="42" t="s">
        <v>109</v>
      </c>
      <c r="E56" s="41"/>
      <c r="F56" s="41"/>
      <c r="G56" s="44">
        <v>1700</v>
      </c>
      <c r="I56" s="59"/>
      <c r="J56" s="59"/>
      <c r="K56" s="59"/>
    </row>
    <row r="57" spans="2:12" x14ac:dyDescent="0.25">
      <c r="B57" s="42"/>
      <c r="C57" s="43">
        <v>343</v>
      </c>
      <c r="D57" s="42" t="s">
        <v>110</v>
      </c>
      <c r="E57" s="44"/>
      <c r="F57" s="44"/>
      <c r="G57" s="44">
        <v>900</v>
      </c>
      <c r="I57" s="59"/>
      <c r="J57" s="59"/>
      <c r="K57" s="59"/>
    </row>
    <row r="58" spans="2:12" x14ac:dyDescent="0.25">
      <c r="B58" s="42"/>
      <c r="C58" s="43">
        <v>343</v>
      </c>
      <c r="D58" s="42" t="s">
        <v>211</v>
      </c>
      <c r="E58" s="44"/>
      <c r="F58" s="44"/>
      <c r="G58" s="44">
        <v>100</v>
      </c>
      <c r="I58" s="59"/>
      <c r="J58" s="59"/>
      <c r="K58" s="59"/>
    </row>
    <row r="59" spans="2:12" x14ac:dyDescent="0.25">
      <c r="B59" s="42"/>
      <c r="C59" s="43">
        <v>343</v>
      </c>
      <c r="D59" s="42" t="s">
        <v>205</v>
      </c>
      <c r="E59" s="44"/>
      <c r="F59" s="44"/>
      <c r="G59" s="44">
        <v>800</v>
      </c>
      <c r="I59" s="59"/>
      <c r="J59" s="59"/>
      <c r="K59" s="59"/>
    </row>
    <row r="60" spans="2:12" x14ac:dyDescent="0.25">
      <c r="B60" s="47" t="s">
        <v>71</v>
      </c>
      <c r="C60" s="48">
        <v>1003</v>
      </c>
      <c r="D60" s="47" t="s">
        <v>111</v>
      </c>
      <c r="E60" s="51"/>
      <c r="F60" s="51"/>
      <c r="G60" s="50">
        <f>SUM(G62+G68)</f>
        <v>45300</v>
      </c>
      <c r="H60" s="97"/>
      <c r="I60" s="150">
        <f>SUM(I62+I68+H60)</f>
        <v>45500</v>
      </c>
      <c r="J60" s="153"/>
      <c r="K60" s="150">
        <f>SUM(K62+K68)</f>
        <v>45500</v>
      </c>
      <c r="L60" s="97"/>
    </row>
    <row r="61" spans="2:12" ht="23.25" x14ac:dyDescent="0.25">
      <c r="B61" s="56" t="s">
        <v>73</v>
      </c>
      <c r="C61" s="109" t="s">
        <v>112</v>
      </c>
      <c r="D61" s="110" t="s">
        <v>113</v>
      </c>
      <c r="E61" s="111"/>
      <c r="F61" s="111"/>
      <c r="G61" s="111"/>
      <c r="H61" s="100"/>
      <c r="I61" s="149"/>
      <c r="J61" s="149"/>
      <c r="K61" s="149"/>
      <c r="L61" s="100"/>
    </row>
    <row r="62" spans="2:12" x14ac:dyDescent="0.25">
      <c r="B62" s="57" t="s">
        <v>76</v>
      </c>
      <c r="C62" s="109" t="s">
        <v>114</v>
      </c>
      <c r="D62" s="110" t="s">
        <v>115</v>
      </c>
      <c r="E62" s="111"/>
      <c r="F62" s="111"/>
      <c r="G62" s="111">
        <f>SUM(G64)</f>
        <v>15500</v>
      </c>
      <c r="H62" s="100"/>
      <c r="I62" s="149">
        <v>15500</v>
      </c>
      <c r="J62" s="149"/>
      <c r="K62" s="149">
        <v>15500</v>
      </c>
      <c r="L62" s="100"/>
    </row>
    <row r="63" spans="2:12" x14ac:dyDescent="0.25">
      <c r="B63" s="36"/>
      <c r="C63" s="45" t="s">
        <v>79</v>
      </c>
      <c r="D63" s="36" t="s">
        <v>116</v>
      </c>
      <c r="E63" s="46"/>
      <c r="F63" s="46"/>
      <c r="G63" s="46"/>
      <c r="H63" s="91"/>
      <c r="I63" s="148"/>
      <c r="J63" s="148"/>
      <c r="K63" s="148"/>
      <c r="L63" s="91"/>
    </row>
    <row r="64" spans="2:12" x14ac:dyDescent="0.25">
      <c r="B64" s="39"/>
      <c r="C64" s="40">
        <v>3</v>
      </c>
      <c r="D64" s="39" t="s">
        <v>3</v>
      </c>
      <c r="E64" s="41"/>
      <c r="F64" s="41"/>
      <c r="G64" s="41">
        <f>SUM(G65)</f>
        <v>15500</v>
      </c>
      <c r="I64" s="59"/>
      <c r="J64" s="59"/>
      <c r="K64" s="59"/>
    </row>
    <row r="65" spans="2:12" x14ac:dyDescent="0.25">
      <c r="B65" s="39"/>
      <c r="C65" s="40">
        <v>32</v>
      </c>
      <c r="D65" s="39" t="s">
        <v>32</v>
      </c>
      <c r="E65" s="41"/>
      <c r="F65" s="41"/>
      <c r="G65" s="41">
        <f>SUM(G66:G67)</f>
        <v>15500</v>
      </c>
      <c r="I65" s="59"/>
      <c r="J65" s="59"/>
      <c r="K65" s="59"/>
    </row>
    <row r="66" spans="2:12" x14ac:dyDescent="0.25">
      <c r="B66" s="42"/>
      <c r="C66" s="43">
        <v>322</v>
      </c>
      <c r="D66" s="42" t="s">
        <v>117</v>
      </c>
      <c r="E66" s="44"/>
      <c r="F66" s="44"/>
      <c r="G66" s="44">
        <v>14000</v>
      </c>
      <c r="I66" s="59"/>
      <c r="J66" s="59"/>
      <c r="K66" s="59"/>
    </row>
    <row r="67" spans="2:12" x14ac:dyDescent="0.25">
      <c r="B67" s="42"/>
      <c r="C67" s="43">
        <v>323</v>
      </c>
      <c r="D67" s="42" t="s">
        <v>118</v>
      </c>
      <c r="E67" s="44"/>
      <c r="F67" s="44"/>
      <c r="G67" s="44">
        <v>1500</v>
      </c>
      <c r="I67" s="59"/>
      <c r="J67" s="59"/>
      <c r="K67" s="59"/>
    </row>
    <row r="68" spans="2:12" x14ac:dyDescent="0.25">
      <c r="B68" s="110"/>
      <c r="C68" s="109" t="s">
        <v>119</v>
      </c>
      <c r="D68" s="110" t="s">
        <v>113</v>
      </c>
      <c r="E68" s="111"/>
      <c r="F68" s="111"/>
      <c r="G68" s="111">
        <f>SUM(G70)</f>
        <v>29800</v>
      </c>
      <c r="H68" s="100"/>
      <c r="I68" s="149">
        <v>30000</v>
      </c>
      <c r="J68" s="149"/>
      <c r="K68" s="149">
        <v>30000</v>
      </c>
      <c r="L68" s="100"/>
    </row>
    <row r="69" spans="2:12" x14ac:dyDescent="0.25">
      <c r="B69" s="36"/>
      <c r="C69" s="45" t="s">
        <v>79</v>
      </c>
      <c r="D69" s="36" t="s">
        <v>116</v>
      </c>
      <c r="E69" s="46"/>
      <c r="F69" s="46"/>
      <c r="G69" s="46"/>
      <c r="H69" s="91"/>
      <c r="I69" s="148"/>
      <c r="J69" s="148"/>
      <c r="K69" s="148"/>
      <c r="L69" s="91"/>
    </row>
    <row r="70" spans="2:12" x14ac:dyDescent="0.25">
      <c r="B70" s="39"/>
      <c r="C70" s="40">
        <v>3</v>
      </c>
      <c r="D70" s="39" t="s">
        <v>3</v>
      </c>
      <c r="E70" s="41"/>
      <c r="F70" s="41"/>
      <c r="G70" s="41">
        <f>SUM(G71)</f>
        <v>29800</v>
      </c>
      <c r="I70" s="59"/>
      <c r="J70" s="59"/>
      <c r="K70" s="59"/>
    </row>
    <row r="71" spans="2:12" x14ac:dyDescent="0.25">
      <c r="B71" s="39"/>
      <c r="C71" s="40">
        <v>32</v>
      </c>
      <c r="D71" s="39" t="s">
        <v>32</v>
      </c>
      <c r="E71" s="41"/>
      <c r="F71" s="41"/>
      <c r="G71" s="41">
        <f>SUM(G72:G76)</f>
        <v>29800</v>
      </c>
      <c r="I71" s="59"/>
      <c r="J71" s="59"/>
      <c r="K71" s="59"/>
    </row>
    <row r="72" spans="2:12" x14ac:dyDescent="0.25">
      <c r="B72" s="39"/>
      <c r="C72" s="40">
        <v>323</v>
      </c>
      <c r="D72" s="39" t="s">
        <v>291</v>
      </c>
      <c r="E72" s="41"/>
      <c r="F72" s="41"/>
      <c r="G72" s="41">
        <v>15000</v>
      </c>
      <c r="I72" s="59"/>
      <c r="J72" s="59"/>
      <c r="K72" s="59"/>
    </row>
    <row r="73" spans="2:12" x14ac:dyDescent="0.25">
      <c r="B73" s="39"/>
      <c r="C73" s="40">
        <v>323</v>
      </c>
      <c r="D73" s="39" t="s">
        <v>292</v>
      </c>
      <c r="E73" s="41"/>
      <c r="F73" s="41"/>
      <c r="G73" s="41">
        <v>7000</v>
      </c>
      <c r="I73" s="59"/>
      <c r="J73" s="59"/>
      <c r="K73" s="59"/>
    </row>
    <row r="74" spans="2:12" x14ac:dyDescent="0.25">
      <c r="B74" s="39"/>
      <c r="C74" s="43">
        <v>323</v>
      </c>
      <c r="D74" s="42" t="s">
        <v>293</v>
      </c>
      <c r="E74" s="41"/>
      <c r="F74" s="41"/>
      <c r="G74" s="44">
        <v>5000</v>
      </c>
      <c r="I74" s="59"/>
      <c r="J74" s="59"/>
      <c r="K74" s="59"/>
    </row>
    <row r="75" spans="2:12" x14ac:dyDescent="0.25">
      <c r="B75" s="42"/>
      <c r="C75" s="43">
        <v>323</v>
      </c>
      <c r="D75" s="42" t="s">
        <v>120</v>
      </c>
      <c r="E75" s="44"/>
      <c r="F75" s="44"/>
      <c r="G75" s="44">
        <v>800</v>
      </c>
      <c r="I75" s="59"/>
      <c r="J75" s="59"/>
      <c r="K75" s="59"/>
    </row>
    <row r="76" spans="2:12" x14ac:dyDescent="0.25">
      <c r="B76" s="42"/>
      <c r="C76" s="43">
        <v>323</v>
      </c>
      <c r="D76" s="42" t="s">
        <v>121</v>
      </c>
      <c r="E76" s="44"/>
      <c r="F76" s="44"/>
      <c r="G76" s="44">
        <v>2000</v>
      </c>
      <c r="I76" s="59"/>
      <c r="J76" s="59"/>
      <c r="K76" s="59"/>
    </row>
    <row r="77" spans="2:12" x14ac:dyDescent="0.25">
      <c r="B77" s="33" t="s">
        <v>71</v>
      </c>
      <c r="C77" s="95">
        <v>1004</v>
      </c>
      <c r="D77" s="94" t="s">
        <v>122</v>
      </c>
      <c r="E77" s="96"/>
      <c r="F77" s="96"/>
      <c r="G77" s="96">
        <f>SUM(G79)</f>
        <v>64300</v>
      </c>
      <c r="H77" s="97"/>
      <c r="I77" s="150">
        <v>5000</v>
      </c>
      <c r="J77" s="153"/>
      <c r="K77" s="150">
        <v>5000</v>
      </c>
      <c r="L77" s="97"/>
    </row>
    <row r="78" spans="2:12" ht="24.75" x14ac:dyDescent="0.25">
      <c r="B78" s="103" t="s">
        <v>73</v>
      </c>
      <c r="C78" s="104" t="s">
        <v>123</v>
      </c>
      <c r="D78" s="105" t="s">
        <v>124</v>
      </c>
      <c r="E78" s="106"/>
      <c r="F78" s="106"/>
      <c r="G78" s="106"/>
      <c r="H78" s="107"/>
      <c r="I78" s="154"/>
      <c r="J78" s="154"/>
      <c r="K78" s="154"/>
      <c r="L78" s="107"/>
    </row>
    <row r="79" spans="2:12" x14ac:dyDescent="0.25">
      <c r="B79" s="108" t="s">
        <v>76</v>
      </c>
      <c r="C79" s="104" t="s">
        <v>125</v>
      </c>
      <c r="D79" s="105"/>
      <c r="E79" s="106"/>
      <c r="F79" s="106"/>
      <c r="G79" s="106">
        <f>SUM(G81+G84)</f>
        <v>64300</v>
      </c>
      <c r="H79" s="107"/>
      <c r="I79" s="154"/>
      <c r="J79" s="154"/>
      <c r="K79" s="154"/>
      <c r="L79" s="107"/>
    </row>
    <row r="80" spans="2:12" x14ac:dyDescent="0.25">
      <c r="B80" s="36"/>
      <c r="C80" s="45" t="s">
        <v>79</v>
      </c>
      <c r="D80" s="36" t="s">
        <v>80</v>
      </c>
      <c r="E80" s="46"/>
      <c r="F80" s="46"/>
      <c r="G80" s="46"/>
      <c r="H80" s="91"/>
      <c r="I80" s="148"/>
      <c r="J80" s="148"/>
      <c r="K80" s="148"/>
      <c r="L80" s="91"/>
    </row>
    <row r="81" spans="2:12" x14ac:dyDescent="0.25">
      <c r="B81" s="39"/>
      <c r="C81" s="40">
        <v>3</v>
      </c>
      <c r="D81" s="39" t="s">
        <v>3</v>
      </c>
      <c r="E81" s="41"/>
      <c r="F81" s="41"/>
      <c r="G81" s="41">
        <f>SUM(G82)</f>
        <v>4300</v>
      </c>
      <c r="I81" s="59"/>
      <c r="J81" s="59"/>
      <c r="K81" s="59"/>
    </row>
    <row r="82" spans="2:12" x14ac:dyDescent="0.25">
      <c r="B82" s="39"/>
      <c r="C82" s="40">
        <v>37</v>
      </c>
      <c r="D82" s="39" t="s">
        <v>126</v>
      </c>
      <c r="E82" s="41"/>
      <c r="F82" s="41"/>
      <c r="G82" s="41">
        <f>SUM(G83:G83)</f>
        <v>4300</v>
      </c>
      <c r="I82" s="59"/>
      <c r="J82" s="59"/>
      <c r="K82" s="59"/>
    </row>
    <row r="83" spans="2:12" x14ac:dyDescent="0.25">
      <c r="B83" s="39"/>
      <c r="C83" s="43">
        <v>372</v>
      </c>
      <c r="D83" s="42" t="s">
        <v>127</v>
      </c>
      <c r="E83" s="41"/>
      <c r="F83" s="41"/>
      <c r="G83" s="44">
        <v>4300</v>
      </c>
      <c r="I83" s="59"/>
      <c r="J83" s="59"/>
      <c r="K83" s="59"/>
    </row>
    <row r="84" spans="2:12" x14ac:dyDescent="0.25">
      <c r="B84" s="39"/>
      <c r="C84" s="40">
        <v>37</v>
      </c>
      <c r="D84" s="39" t="s">
        <v>277</v>
      </c>
      <c r="E84" s="41"/>
      <c r="F84" s="41"/>
      <c r="G84" s="41">
        <f>SUM(G85)</f>
        <v>60000</v>
      </c>
      <c r="H84" s="86"/>
      <c r="I84" s="159"/>
      <c r="J84" s="159"/>
      <c r="K84" s="159"/>
    </row>
    <row r="85" spans="2:12" x14ac:dyDescent="0.25">
      <c r="B85" s="39"/>
      <c r="C85" s="40">
        <v>372</v>
      </c>
      <c r="D85" s="42" t="s">
        <v>277</v>
      </c>
      <c r="E85" s="41"/>
      <c r="F85" s="41"/>
      <c r="G85" s="44">
        <v>60000</v>
      </c>
      <c r="I85" s="59"/>
      <c r="J85" s="59"/>
      <c r="K85" s="59"/>
    </row>
    <row r="86" spans="2:12" x14ac:dyDescent="0.25">
      <c r="B86" s="33" t="s">
        <v>71</v>
      </c>
      <c r="C86" s="34">
        <v>1005</v>
      </c>
      <c r="D86" s="33" t="s">
        <v>128</v>
      </c>
      <c r="E86" s="35"/>
      <c r="F86" s="35"/>
      <c r="G86" s="35">
        <f>SUM(G88)</f>
        <v>10000</v>
      </c>
      <c r="H86" s="97"/>
      <c r="I86" s="150">
        <v>8000</v>
      </c>
      <c r="J86" s="153"/>
      <c r="K86" s="150">
        <v>8000</v>
      </c>
      <c r="L86" s="97"/>
    </row>
    <row r="87" spans="2:12" ht="24.75" x14ac:dyDescent="0.25">
      <c r="B87" s="103" t="s">
        <v>73</v>
      </c>
      <c r="C87" s="104" t="s">
        <v>123</v>
      </c>
      <c r="D87" s="105" t="s">
        <v>124</v>
      </c>
      <c r="E87" s="106"/>
      <c r="F87" s="106"/>
      <c r="G87" s="106"/>
      <c r="H87" s="107"/>
      <c r="I87" s="154"/>
      <c r="J87" s="154"/>
      <c r="K87" s="154"/>
      <c r="L87" s="107"/>
    </row>
    <row r="88" spans="2:12" x14ac:dyDescent="0.25">
      <c r="B88" s="108" t="s">
        <v>76</v>
      </c>
      <c r="C88" s="104" t="s">
        <v>129</v>
      </c>
      <c r="D88" s="105"/>
      <c r="E88" s="106"/>
      <c r="F88" s="106"/>
      <c r="G88" s="106">
        <f>SUM(G89)</f>
        <v>10000</v>
      </c>
      <c r="H88" s="107"/>
      <c r="I88" s="154"/>
      <c r="J88" s="154"/>
      <c r="K88" s="154"/>
      <c r="L88" s="107"/>
    </row>
    <row r="89" spans="2:12" x14ac:dyDescent="0.25">
      <c r="B89" s="36"/>
      <c r="C89" s="45" t="s">
        <v>79</v>
      </c>
      <c r="D89" s="36" t="s">
        <v>80</v>
      </c>
      <c r="E89" s="46"/>
      <c r="F89" s="46"/>
      <c r="G89" s="46">
        <f>SUM(G90)</f>
        <v>10000</v>
      </c>
      <c r="I89" s="59"/>
      <c r="J89" s="59"/>
      <c r="K89" s="59"/>
    </row>
    <row r="90" spans="2:12" x14ac:dyDescent="0.25">
      <c r="B90" s="39"/>
      <c r="C90" s="40">
        <v>3</v>
      </c>
      <c r="D90" s="42" t="s">
        <v>3</v>
      </c>
      <c r="E90" s="41"/>
      <c r="F90" s="41"/>
      <c r="G90" s="44">
        <f>SUM(G91:G93)</f>
        <v>10000</v>
      </c>
      <c r="I90" s="59"/>
      <c r="J90" s="59"/>
      <c r="K90" s="59"/>
    </row>
    <row r="91" spans="2:12" x14ac:dyDescent="0.25">
      <c r="B91" s="39"/>
      <c r="C91" s="40">
        <v>372</v>
      </c>
      <c r="D91" s="42" t="s">
        <v>130</v>
      </c>
      <c r="E91" s="41"/>
      <c r="F91" s="41"/>
      <c r="G91" s="44">
        <v>2000</v>
      </c>
      <c r="I91" s="59"/>
      <c r="J91" s="59"/>
      <c r="K91" s="59"/>
    </row>
    <row r="92" spans="2:12" x14ac:dyDescent="0.25">
      <c r="B92" s="42"/>
      <c r="C92" s="43">
        <v>372</v>
      </c>
      <c r="D92" s="42" t="s">
        <v>208</v>
      </c>
      <c r="E92" s="44"/>
      <c r="F92" s="44"/>
      <c r="G92" s="44">
        <v>5000</v>
      </c>
      <c r="I92" s="59"/>
      <c r="J92" s="59"/>
      <c r="K92" s="59"/>
    </row>
    <row r="93" spans="2:12" x14ac:dyDescent="0.25">
      <c r="B93" s="42"/>
      <c r="C93" s="43">
        <v>372</v>
      </c>
      <c r="D93" s="42" t="s">
        <v>131</v>
      </c>
      <c r="E93" s="44"/>
      <c r="F93" s="44"/>
      <c r="G93" s="44">
        <v>3000</v>
      </c>
      <c r="I93" s="59"/>
      <c r="J93" s="59"/>
      <c r="K93" s="59"/>
    </row>
    <row r="94" spans="2:12" x14ac:dyDescent="0.25">
      <c r="B94" s="33" t="s">
        <v>71</v>
      </c>
      <c r="C94" s="95">
        <v>1006</v>
      </c>
      <c r="D94" s="94" t="s">
        <v>132</v>
      </c>
      <c r="E94" s="96"/>
      <c r="F94" s="96"/>
      <c r="G94" s="96">
        <f>SUM(G96+G101)</f>
        <v>10000</v>
      </c>
      <c r="H94" s="97"/>
      <c r="I94" s="150">
        <v>10000</v>
      </c>
      <c r="J94" s="153"/>
      <c r="K94" s="150">
        <v>10000</v>
      </c>
      <c r="L94" s="97"/>
    </row>
    <row r="95" spans="2:12" ht="23.25" x14ac:dyDescent="0.25">
      <c r="B95" s="103" t="s">
        <v>73</v>
      </c>
      <c r="C95" s="104" t="s">
        <v>133</v>
      </c>
      <c r="D95" s="105" t="s">
        <v>134</v>
      </c>
      <c r="E95" s="106"/>
      <c r="F95" s="106"/>
      <c r="G95" s="106"/>
      <c r="H95" s="107"/>
      <c r="I95" s="154"/>
      <c r="J95" s="154"/>
      <c r="K95" s="154"/>
      <c r="L95" s="107"/>
    </row>
    <row r="96" spans="2:12" x14ac:dyDescent="0.25">
      <c r="B96" s="108" t="s">
        <v>76</v>
      </c>
      <c r="C96" s="104" t="s">
        <v>135</v>
      </c>
      <c r="D96" s="105" t="s">
        <v>136</v>
      </c>
      <c r="E96" s="106"/>
      <c r="F96" s="106"/>
      <c r="G96" s="106">
        <f>SUM(G98)</f>
        <v>7000</v>
      </c>
      <c r="H96" s="107"/>
      <c r="I96" s="154"/>
      <c r="J96" s="154"/>
      <c r="K96" s="154"/>
      <c r="L96" s="107"/>
    </row>
    <row r="97" spans="2:12" x14ac:dyDescent="0.25">
      <c r="B97" s="36"/>
      <c r="C97" s="45" t="s">
        <v>79</v>
      </c>
      <c r="D97" s="36" t="s">
        <v>80</v>
      </c>
      <c r="E97" s="46"/>
      <c r="F97" s="46"/>
      <c r="G97" s="46"/>
      <c r="H97" s="91"/>
      <c r="I97" s="148"/>
      <c r="J97" s="148"/>
      <c r="K97" s="148"/>
      <c r="L97" s="91"/>
    </row>
    <row r="98" spans="2:12" x14ac:dyDescent="0.25">
      <c r="B98" s="39"/>
      <c r="C98" s="40">
        <v>3</v>
      </c>
      <c r="D98" s="39" t="s">
        <v>3</v>
      </c>
      <c r="E98" s="41"/>
      <c r="F98" s="41"/>
      <c r="G98" s="41">
        <f>SUM(G99)</f>
        <v>7000</v>
      </c>
      <c r="I98" s="59"/>
      <c r="J98" s="59"/>
      <c r="K98" s="59"/>
    </row>
    <row r="99" spans="2:12" x14ac:dyDescent="0.25">
      <c r="B99" s="39"/>
      <c r="C99" s="40">
        <v>35</v>
      </c>
      <c r="D99" s="39" t="s">
        <v>32</v>
      </c>
      <c r="E99" s="41"/>
      <c r="F99" s="41"/>
      <c r="G99" s="41">
        <f>SUM(G100:G100)</f>
        <v>7000</v>
      </c>
      <c r="I99" s="59"/>
      <c r="J99" s="59"/>
      <c r="K99" s="59"/>
    </row>
    <row r="100" spans="2:12" x14ac:dyDescent="0.25">
      <c r="B100" s="39"/>
      <c r="C100" s="43">
        <v>352</v>
      </c>
      <c r="D100" s="42" t="s">
        <v>237</v>
      </c>
      <c r="E100" s="41"/>
      <c r="F100" s="41"/>
      <c r="G100" s="44">
        <v>7000</v>
      </c>
      <c r="I100" s="59"/>
      <c r="J100" s="59"/>
      <c r="K100" s="59"/>
    </row>
    <row r="101" spans="2:12" x14ac:dyDescent="0.25">
      <c r="B101" s="108" t="s">
        <v>76</v>
      </c>
      <c r="C101" s="104" t="s">
        <v>137</v>
      </c>
      <c r="D101" s="105" t="s">
        <v>138</v>
      </c>
      <c r="E101" s="106"/>
      <c r="F101" s="106"/>
      <c r="G101" s="106">
        <f>SUM(G103)</f>
        <v>3000</v>
      </c>
      <c r="H101" s="114"/>
      <c r="I101" s="155"/>
      <c r="J101" s="155"/>
      <c r="K101" s="155"/>
      <c r="L101" s="114"/>
    </row>
    <row r="102" spans="2:12" x14ac:dyDescent="0.25">
      <c r="B102" s="36"/>
      <c r="C102" s="45" t="s">
        <v>79</v>
      </c>
      <c r="D102" s="36" t="s">
        <v>80</v>
      </c>
      <c r="E102" s="46"/>
      <c r="F102" s="46"/>
      <c r="G102" s="46"/>
      <c r="H102" s="91"/>
      <c r="I102" s="148"/>
      <c r="J102" s="148"/>
      <c r="K102" s="148"/>
      <c r="L102" s="91"/>
    </row>
    <row r="103" spans="2:12" x14ac:dyDescent="0.25">
      <c r="B103" s="39"/>
      <c r="C103" s="40">
        <v>3</v>
      </c>
      <c r="D103" s="39" t="s">
        <v>3</v>
      </c>
      <c r="E103" s="41"/>
      <c r="F103" s="41"/>
      <c r="G103" s="41">
        <f>SUM(G104)</f>
        <v>3000</v>
      </c>
      <c r="I103" s="59"/>
      <c r="J103" s="59"/>
      <c r="K103" s="59"/>
    </row>
    <row r="104" spans="2:12" x14ac:dyDescent="0.25">
      <c r="B104" s="39"/>
      <c r="C104" s="40">
        <v>35</v>
      </c>
      <c r="D104" s="39" t="s">
        <v>32</v>
      </c>
      <c r="E104" s="41"/>
      <c r="F104" s="41"/>
      <c r="G104" s="41">
        <f>SUM(G105)</f>
        <v>3000</v>
      </c>
      <c r="I104" s="59"/>
      <c r="J104" s="59"/>
      <c r="K104" s="59"/>
    </row>
    <row r="105" spans="2:12" x14ac:dyDescent="0.25">
      <c r="B105" s="39"/>
      <c r="C105" s="40">
        <v>352</v>
      </c>
      <c r="D105" s="42" t="s">
        <v>238</v>
      </c>
      <c r="E105" s="41"/>
      <c r="F105" s="41"/>
      <c r="G105" s="44">
        <v>3000</v>
      </c>
      <c r="I105" s="59"/>
      <c r="J105" s="59"/>
      <c r="K105" s="59"/>
    </row>
    <row r="106" spans="2:12" x14ac:dyDescent="0.25">
      <c r="B106" s="94" t="s">
        <v>71</v>
      </c>
      <c r="C106" s="95">
        <v>1007</v>
      </c>
      <c r="D106" s="94" t="s">
        <v>139</v>
      </c>
      <c r="E106" s="96"/>
      <c r="F106" s="96"/>
      <c r="G106" s="96">
        <f>SUM(G108+G114)</f>
        <v>16230</v>
      </c>
      <c r="H106" s="97"/>
      <c r="I106" s="150">
        <v>15000</v>
      </c>
      <c r="J106" s="153"/>
      <c r="K106" s="150">
        <v>15000</v>
      </c>
      <c r="L106" s="97"/>
    </row>
    <row r="107" spans="2:12" ht="23.25" x14ac:dyDescent="0.25">
      <c r="B107" s="103" t="s">
        <v>73</v>
      </c>
      <c r="C107" s="104" t="s">
        <v>140</v>
      </c>
      <c r="D107" s="105" t="s">
        <v>141</v>
      </c>
      <c r="E107" s="106"/>
      <c r="F107" s="106"/>
      <c r="G107" s="115"/>
      <c r="H107" s="114"/>
      <c r="I107" s="155"/>
      <c r="J107" s="155"/>
      <c r="K107" s="155"/>
      <c r="L107" s="114"/>
    </row>
    <row r="108" spans="2:12" x14ac:dyDescent="0.25">
      <c r="B108" s="108" t="s">
        <v>76</v>
      </c>
      <c r="C108" s="104" t="s">
        <v>142</v>
      </c>
      <c r="D108" s="105" t="s">
        <v>143</v>
      </c>
      <c r="E108" s="106"/>
      <c r="F108" s="106"/>
      <c r="G108" s="145">
        <f>SUM(G110)</f>
        <v>5300</v>
      </c>
      <c r="H108" s="114"/>
      <c r="I108" s="155"/>
      <c r="J108" s="155"/>
      <c r="K108" s="155"/>
      <c r="L108" s="114"/>
    </row>
    <row r="109" spans="2:12" x14ac:dyDescent="0.25">
      <c r="B109" s="36"/>
      <c r="C109" s="45" t="s">
        <v>79</v>
      </c>
      <c r="D109" s="36" t="s">
        <v>80</v>
      </c>
      <c r="E109" s="46"/>
      <c r="F109" s="46"/>
      <c r="G109" s="46"/>
      <c r="H109" s="91"/>
      <c r="I109" s="148"/>
      <c r="J109" s="148"/>
      <c r="K109" s="148"/>
      <c r="L109" s="91"/>
    </row>
    <row r="110" spans="2:12" x14ac:dyDescent="0.25">
      <c r="B110" s="39"/>
      <c r="C110" s="40">
        <v>3</v>
      </c>
      <c r="D110" s="39" t="s">
        <v>3</v>
      </c>
      <c r="E110" s="41"/>
      <c r="F110" s="41"/>
      <c r="G110" s="41">
        <f>SUM(G111)</f>
        <v>5300</v>
      </c>
      <c r="I110" s="59"/>
      <c r="J110" s="59"/>
      <c r="K110" s="59"/>
    </row>
    <row r="111" spans="2:12" x14ac:dyDescent="0.25">
      <c r="B111" s="39"/>
      <c r="C111" s="40">
        <v>38</v>
      </c>
      <c r="D111" s="39" t="s">
        <v>241</v>
      </c>
      <c r="E111" s="41"/>
      <c r="F111" s="41"/>
      <c r="G111" s="41">
        <f>SUM(G112:G112)</f>
        <v>5300</v>
      </c>
      <c r="I111" s="59"/>
      <c r="J111" s="59"/>
      <c r="K111" s="59"/>
    </row>
    <row r="112" spans="2:12" x14ac:dyDescent="0.25">
      <c r="B112" s="42"/>
      <c r="C112" s="43">
        <v>381</v>
      </c>
      <c r="D112" s="42" t="s">
        <v>240</v>
      </c>
      <c r="E112" s="44"/>
      <c r="F112" s="44"/>
      <c r="G112" s="44">
        <v>5300</v>
      </c>
      <c r="I112" s="59"/>
      <c r="J112" s="59"/>
      <c r="K112" s="59"/>
    </row>
    <row r="113" spans="2:12" ht="23.25" x14ac:dyDescent="0.25">
      <c r="B113" s="103" t="s">
        <v>73</v>
      </c>
      <c r="C113" s="104" t="s">
        <v>144</v>
      </c>
      <c r="D113" s="105" t="s">
        <v>145</v>
      </c>
      <c r="E113" s="106"/>
      <c r="F113" s="106"/>
      <c r="G113" s="106"/>
      <c r="H113" s="107"/>
      <c r="I113" s="154"/>
      <c r="J113" s="154"/>
      <c r="K113" s="154"/>
      <c r="L113" s="107"/>
    </row>
    <row r="114" spans="2:12" x14ac:dyDescent="0.25">
      <c r="B114" s="108" t="s">
        <v>76</v>
      </c>
      <c r="C114" s="104" t="s">
        <v>146</v>
      </c>
      <c r="D114" s="105" t="s">
        <v>147</v>
      </c>
      <c r="E114" s="106"/>
      <c r="F114" s="106"/>
      <c r="G114" s="106">
        <f>SUM(G116+G119)</f>
        <v>10930</v>
      </c>
      <c r="H114" s="107"/>
      <c r="I114" s="154"/>
      <c r="J114" s="154"/>
      <c r="K114" s="154"/>
      <c r="L114" s="107"/>
    </row>
    <row r="115" spans="2:12" x14ac:dyDescent="0.25">
      <c r="B115" s="36"/>
      <c r="C115" s="45" t="s">
        <v>79</v>
      </c>
      <c r="D115" s="36" t="s">
        <v>80</v>
      </c>
      <c r="E115" s="46"/>
      <c r="F115" s="46"/>
      <c r="G115" s="46"/>
      <c r="H115" s="91"/>
      <c r="I115" s="148"/>
      <c r="J115" s="148"/>
      <c r="K115" s="148"/>
      <c r="L115" s="91"/>
    </row>
    <row r="116" spans="2:12" x14ac:dyDescent="0.25">
      <c r="B116" s="42"/>
      <c r="C116" s="40">
        <v>3</v>
      </c>
      <c r="D116" s="39" t="s">
        <v>3</v>
      </c>
      <c r="E116" s="44"/>
      <c r="F116" s="44"/>
      <c r="G116" s="41">
        <f>SUM(G118:G118)</f>
        <v>10000</v>
      </c>
      <c r="I116" s="59"/>
      <c r="J116" s="59"/>
      <c r="K116" s="59"/>
    </row>
    <row r="117" spans="2:12" x14ac:dyDescent="0.25">
      <c r="B117" s="42"/>
      <c r="C117" s="40">
        <v>38</v>
      </c>
      <c r="D117" s="39" t="s">
        <v>241</v>
      </c>
      <c r="E117" s="44"/>
      <c r="F117" s="44"/>
      <c r="G117" s="41">
        <f>SUM(G118:G118)</f>
        <v>10000</v>
      </c>
      <c r="I117" s="59"/>
      <c r="J117" s="59"/>
      <c r="K117" s="59"/>
    </row>
    <row r="118" spans="2:12" x14ac:dyDescent="0.25">
      <c r="B118" s="42"/>
      <c r="C118" s="43">
        <v>381</v>
      </c>
      <c r="D118" s="42" t="s">
        <v>147</v>
      </c>
      <c r="E118" s="44"/>
      <c r="F118" s="44"/>
      <c r="G118" s="44">
        <v>10000</v>
      </c>
      <c r="I118" s="59"/>
      <c r="J118" s="59"/>
      <c r="K118" s="59"/>
    </row>
    <row r="119" spans="2:12" x14ac:dyDescent="0.25">
      <c r="B119" s="108" t="s">
        <v>76</v>
      </c>
      <c r="C119" s="104" t="s">
        <v>148</v>
      </c>
      <c r="D119" s="105" t="s">
        <v>149</v>
      </c>
      <c r="E119" s="106"/>
      <c r="F119" s="106"/>
      <c r="G119" s="106">
        <f>SUM(G123)</f>
        <v>930</v>
      </c>
      <c r="H119" s="107"/>
      <c r="I119" s="154"/>
      <c r="J119" s="154"/>
      <c r="K119" s="154"/>
      <c r="L119" s="107"/>
    </row>
    <row r="120" spans="2:12" x14ac:dyDescent="0.25">
      <c r="B120" s="36"/>
      <c r="C120" s="45" t="s">
        <v>79</v>
      </c>
      <c r="D120" s="36" t="s">
        <v>80</v>
      </c>
      <c r="E120" s="46"/>
      <c r="F120" s="46"/>
      <c r="G120" s="46"/>
      <c r="H120" s="91"/>
      <c r="I120" s="148"/>
      <c r="J120" s="148"/>
      <c r="K120" s="148"/>
      <c r="L120" s="91"/>
    </row>
    <row r="121" spans="2:12" x14ac:dyDescent="0.25">
      <c r="B121" s="42"/>
      <c r="C121" s="40">
        <v>3</v>
      </c>
      <c r="D121" s="39" t="s">
        <v>3</v>
      </c>
      <c r="E121" s="44"/>
      <c r="F121" s="44"/>
      <c r="G121" s="41">
        <f>SUM(G123)</f>
        <v>930</v>
      </c>
      <c r="I121" s="59"/>
      <c r="J121" s="59"/>
      <c r="K121" s="59"/>
    </row>
    <row r="122" spans="2:12" x14ac:dyDescent="0.25">
      <c r="B122" s="42"/>
      <c r="C122" s="40">
        <v>38</v>
      </c>
      <c r="D122" s="39" t="s">
        <v>32</v>
      </c>
      <c r="E122" s="44"/>
      <c r="F122" s="44"/>
      <c r="G122" s="41">
        <f>SUM(G123)</f>
        <v>930</v>
      </c>
      <c r="I122" s="59"/>
      <c r="J122" s="59"/>
      <c r="K122" s="59"/>
    </row>
    <row r="123" spans="2:12" x14ac:dyDescent="0.25">
      <c r="B123" s="42"/>
      <c r="C123" s="43">
        <v>381</v>
      </c>
      <c r="D123" s="42" t="s">
        <v>150</v>
      </c>
      <c r="E123" s="44"/>
      <c r="F123" s="44"/>
      <c r="G123" s="44">
        <v>930</v>
      </c>
      <c r="I123" s="59"/>
      <c r="J123" s="59"/>
      <c r="K123" s="59"/>
    </row>
    <row r="124" spans="2:12" x14ac:dyDescent="0.25">
      <c r="B124" s="47" t="s">
        <v>71</v>
      </c>
      <c r="C124" s="120">
        <v>1008</v>
      </c>
      <c r="D124" s="47" t="s">
        <v>151</v>
      </c>
      <c r="E124" s="118"/>
      <c r="F124" s="118"/>
      <c r="G124" s="146">
        <f>SUM(G126+G132)</f>
        <v>10000</v>
      </c>
      <c r="H124" s="119"/>
      <c r="I124" s="150">
        <v>10000</v>
      </c>
      <c r="J124" s="156"/>
      <c r="K124" s="150">
        <v>10000</v>
      </c>
      <c r="L124" s="119"/>
    </row>
    <row r="125" spans="2:12" ht="23.25" x14ac:dyDescent="0.25">
      <c r="B125" s="103" t="s">
        <v>73</v>
      </c>
      <c r="C125" s="104" t="s">
        <v>152</v>
      </c>
      <c r="D125" s="105" t="s">
        <v>153</v>
      </c>
      <c r="E125" s="106"/>
      <c r="F125" s="106"/>
      <c r="G125" s="106"/>
      <c r="H125" s="107"/>
      <c r="I125" s="154"/>
      <c r="J125" s="154"/>
      <c r="K125" s="154"/>
      <c r="L125" s="107"/>
    </row>
    <row r="126" spans="2:12" x14ac:dyDescent="0.25">
      <c r="B126" s="108" t="s">
        <v>76</v>
      </c>
      <c r="C126" s="104" t="s">
        <v>154</v>
      </c>
      <c r="D126" s="105" t="s">
        <v>155</v>
      </c>
      <c r="E126" s="106"/>
      <c r="F126" s="106"/>
      <c r="G126" s="106">
        <f>SUM(G128)</f>
        <v>7000</v>
      </c>
      <c r="H126" s="107"/>
      <c r="I126" s="154"/>
      <c r="J126" s="154"/>
      <c r="K126" s="154"/>
      <c r="L126" s="107"/>
    </row>
    <row r="127" spans="2:12" x14ac:dyDescent="0.25">
      <c r="B127" s="36"/>
      <c r="C127" s="45" t="s">
        <v>79</v>
      </c>
      <c r="D127" s="36" t="s">
        <v>80</v>
      </c>
      <c r="E127" s="46"/>
      <c r="F127" s="46"/>
      <c r="G127" s="46"/>
      <c r="H127" s="91"/>
      <c r="I127" s="148"/>
      <c r="J127" s="148"/>
      <c r="K127" s="148"/>
      <c r="L127" s="91"/>
    </row>
    <row r="128" spans="2:12" x14ac:dyDescent="0.25">
      <c r="B128" s="39"/>
      <c r="C128" s="40">
        <v>3</v>
      </c>
      <c r="D128" s="39" t="s">
        <v>3</v>
      </c>
      <c r="E128" s="41"/>
      <c r="F128" s="41"/>
      <c r="G128" s="41">
        <f>SUM(G129)</f>
        <v>7000</v>
      </c>
      <c r="I128" s="59"/>
      <c r="J128" s="59"/>
      <c r="K128" s="59"/>
    </row>
    <row r="129" spans="2:12" x14ac:dyDescent="0.25">
      <c r="B129" s="39"/>
      <c r="C129" s="40">
        <v>38</v>
      </c>
      <c r="D129" s="39" t="s">
        <v>126</v>
      </c>
      <c r="E129" s="41"/>
      <c r="F129" s="41"/>
      <c r="G129" s="41">
        <f>SUM(G130)</f>
        <v>7000</v>
      </c>
      <c r="I129" s="59"/>
      <c r="J129" s="59"/>
      <c r="K129" s="59"/>
    </row>
    <row r="130" spans="2:12" x14ac:dyDescent="0.25">
      <c r="B130" s="42"/>
      <c r="C130" s="43">
        <v>381</v>
      </c>
      <c r="D130" s="42" t="s">
        <v>156</v>
      </c>
      <c r="E130" s="44"/>
      <c r="F130" s="44"/>
      <c r="G130" s="44">
        <v>7000</v>
      </c>
      <c r="I130" s="59"/>
      <c r="J130" s="59"/>
      <c r="K130" s="59"/>
    </row>
    <row r="131" spans="2:12" x14ac:dyDescent="0.25">
      <c r="B131" s="36"/>
      <c r="C131" s="37" t="s">
        <v>79</v>
      </c>
      <c r="D131" s="36" t="s">
        <v>80</v>
      </c>
      <c r="E131" s="38"/>
      <c r="F131" s="38"/>
      <c r="G131" s="38"/>
      <c r="H131" s="91"/>
      <c r="I131" s="148"/>
      <c r="J131" s="148"/>
      <c r="K131" s="148"/>
      <c r="L131" s="91"/>
    </row>
    <row r="132" spans="2:12" x14ac:dyDescent="0.25">
      <c r="B132" s="39"/>
      <c r="C132" s="40">
        <v>3</v>
      </c>
      <c r="D132" s="39" t="s">
        <v>157</v>
      </c>
      <c r="E132" s="41"/>
      <c r="F132" s="41"/>
      <c r="G132" s="41">
        <f>SUM(G133)</f>
        <v>3000</v>
      </c>
      <c r="I132" s="59"/>
      <c r="J132" s="59"/>
      <c r="K132" s="59"/>
    </row>
    <row r="133" spans="2:12" x14ac:dyDescent="0.25">
      <c r="B133" s="39"/>
      <c r="C133" s="40">
        <v>38</v>
      </c>
      <c r="D133" s="39" t="s">
        <v>46</v>
      </c>
      <c r="E133" s="41"/>
      <c r="F133" s="41"/>
      <c r="G133" s="41">
        <f>SUM(G134:G135)</f>
        <v>3000</v>
      </c>
      <c r="I133" s="59"/>
      <c r="J133" s="59"/>
      <c r="K133" s="59"/>
    </row>
    <row r="134" spans="2:12" x14ac:dyDescent="0.25">
      <c r="B134" s="42"/>
      <c r="C134" s="43">
        <v>381</v>
      </c>
      <c r="D134" s="42" t="s">
        <v>158</v>
      </c>
      <c r="E134" s="44"/>
      <c r="F134" s="44"/>
      <c r="G134" s="44">
        <v>1500</v>
      </c>
      <c r="I134" s="59"/>
      <c r="J134" s="59"/>
      <c r="K134" s="59"/>
    </row>
    <row r="135" spans="2:12" x14ac:dyDescent="0.25">
      <c r="B135" s="42"/>
      <c r="C135" s="43">
        <v>381</v>
      </c>
      <c r="D135" s="42" t="s">
        <v>159</v>
      </c>
      <c r="E135" s="44"/>
      <c r="F135" s="44"/>
      <c r="G135" s="44">
        <v>1500</v>
      </c>
      <c r="I135" s="59"/>
      <c r="J135" s="59"/>
      <c r="K135" s="59"/>
    </row>
    <row r="136" spans="2:12" x14ac:dyDescent="0.25">
      <c r="B136" s="47" t="s">
        <v>71</v>
      </c>
      <c r="C136" s="48" t="s">
        <v>160</v>
      </c>
      <c r="D136" s="47" t="s">
        <v>161</v>
      </c>
      <c r="E136" s="116"/>
      <c r="F136" s="116"/>
      <c r="G136" s="146">
        <f>SUM(G138+G148)</f>
        <v>184000</v>
      </c>
      <c r="H136" s="117"/>
      <c r="I136" s="150">
        <f>SUM(I138+I148)</f>
        <v>210000</v>
      </c>
      <c r="J136" s="157"/>
      <c r="K136" s="150">
        <f>SUM(K138+K148)</f>
        <v>210000</v>
      </c>
      <c r="L136" s="117"/>
    </row>
    <row r="137" spans="2:12" x14ac:dyDescent="0.25">
      <c r="B137" s="121" t="s">
        <v>73</v>
      </c>
      <c r="C137" s="106" t="s">
        <v>162</v>
      </c>
      <c r="D137" s="106" t="s">
        <v>163</v>
      </c>
      <c r="E137" s="106"/>
      <c r="F137" s="106"/>
      <c r="G137" s="106"/>
      <c r="H137" s="107"/>
      <c r="I137" s="154"/>
      <c r="J137" s="154"/>
      <c r="K137" s="154"/>
      <c r="L137" s="107"/>
    </row>
    <row r="138" spans="2:12" x14ac:dyDescent="0.25">
      <c r="B138" s="122" t="s">
        <v>76</v>
      </c>
      <c r="C138" s="123" t="s">
        <v>164</v>
      </c>
      <c r="D138" s="106" t="s">
        <v>4</v>
      </c>
      <c r="E138" s="106"/>
      <c r="F138" s="106"/>
      <c r="G138" s="106">
        <f>SUM(G140+G143)</f>
        <v>1500</v>
      </c>
      <c r="H138" s="107"/>
      <c r="I138" s="154">
        <v>10000</v>
      </c>
      <c r="J138" s="154"/>
      <c r="K138" s="154">
        <v>10000</v>
      </c>
      <c r="L138" s="107"/>
    </row>
    <row r="139" spans="2:12" ht="19.5" x14ac:dyDescent="0.25">
      <c r="B139" s="52"/>
      <c r="C139" s="45" t="s">
        <v>79</v>
      </c>
      <c r="D139" s="167" t="s">
        <v>285</v>
      </c>
      <c r="E139" s="53"/>
      <c r="F139" s="53"/>
      <c r="G139" s="38"/>
      <c r="H139" s="91"/>
      <c r="I139" s="148"/>
      <c r="J139" s="148"/>
      <c r="K139" s="148"/>
      <c r="L139" s="91"/>
    </row>
    <row r="140" spans="2:12" x14ac:dyDescent="0.25">
      <c r="B140" s="42"/>
      <c r="C140" s="40">
        <v>4</v>
      </c>
      <c r="D140" s="42" t="s">
        <v>4</v>
      </c>
      <c r="E140" s="44"/>
      <c r="F140" s="44"/>
      <c r="G140" s="41">
        <f>SUM(G141)</f>
        <v>0</v>
      </c>
      <c r="I140" s="59"/>
      <c r="J140" s="59"/>
      <c r="K140" s="59">
        <v>0</v>
      </c>
    </row>
    <row r="141" spans="2:12" ht="24.75" x14ac:dyDescent="0.25">
      <c r="B141" s="42"/>
      <c r="C141" s="40">
        <v>42</v>
      </c>
      <c r="D141" s="42" t="s">
        <v>165</v>
      </c>
      <c r="E141" s="44"/>
      <c r="F141" s="44"/>
      <c r="G141" s="41">
        <f>SUM(G142)</f>
        <v>0</v>
      </c>
      <c r="I141" s="59"/>
      <c r="J141" s="59"/>
      <c r="K141" s="59"/>
    </row>
    <row r="142" spans="2:12" x14ac:dyDescent="0.25">
      <c r="B142" s="42"/>
      <c r="C142" s="43">
        <v>421</v>
      </c>
      <c r="D142" s="42" t="s">
        <v>166</v>
      </c>
      <c r="E142" s="44"/>
      <c r="F142" s="44"/>
      <c r="G142" s="44">
        <v>0</v>
      </c>
      <c r="I142" s="59"/>
      <c r="J142" s="59"/>
      <c r="K142" s="59"/>
    </row>
    <row r="143" spans="2:12" x14ac:dyDescent="0.25">
      <c r="B143" s="122" t="s">
        <v>76</v>
      </c>
      <c r="C143" s="123" t="s">
        <v>167</v>
      </c>
      <c r="D143" s="106" t="s">
        <v>4</v>
      </c>
      <c r="E143" s="106"/>
      <c r="F143" s="106"/>
      <c r="G143" s="106">
        <f>SUM(G145)</f>
        <v>1500</v>
      </c>
      <c r="H143" s="107"/>
      <c r="I143" s="154"/>
      <c r="J143" s="154"/>
      <c r="K143" s="154"/>
      <c r="L143" s="107"/>
    </row>
    <row r="144" spans="2:12" x14ac:dyDescent="0.25">
      <c r="B144" s="52"/>
      <c r="C144" s="45" t="s">
        <v>79</v>
      </c>
      <c r="D144" s="36" t="s">
        <v>80</v>
      </c>
      <c r="E144" s="53"/>
      <c r="F144" s="53"/>
      <c r="G144" s="38"/>
      <c r="H144" s="91"/>
      <c r="I144" s="148"/>
      <c r="J144" s="148"/>
      <c r="K144" s="148"/>
      <c r="L144" s="91"/>
    </row>
    <row r="145" spans="2:12" x14ac:dyDescent="0.25">
      <c r="B145" s="42"/>
      <c r="C145" s="40">
        <v>4</v>
      </c>
      <c r="D145" s="39" t="s">
        <v>4</v>
      </c>
      <c r="E145" s="44"/>
      <c r="F145" s="44"/>
      <c r="G145" s="41">
        <f>SUM(G146)</f>
        <v>1500</v>
      </c>
      <c r="I145" s="59"/>
      <c r="J145" s="59"/>
      <c r="K145" s="59"/>
    </row>
    <row r="146" spans="2:12" x14ac:dyDescent="0.25">
      <c r="B146" s="42"/>
      <c r="C146" s="43">
        <v>42</v>
      </c>
      <c r="D146" s="42" t="s">
        <v>168</v>
      </c>
      <c r="E146" s="44"/>
      <c r="F146" s="44"/>
      <c r="G146" s="44">
        <f>SUM(G147)</f>
        <v>1500</v>
      </c>
      <c r="I146" s="59"/>
      <c r="J146" s="59"/>
      <c r="K146" s="59"/>
    </row>
    <row r="147" spans="2:12" x14ac:dyDescent="0.25">
      <c r="B147" s="42"/>
      <c r="C147" s="43">
        <v>422</v>
      </c>
      <c r="D147" s="42" t="s">
        <v>168</v>
      </c>
      <c r="E147" s="44"/>
      <c r="F147" s="44"/>
      <c r="G147" s="44">
        <v>1500</v>
      </c>
      <c r="I147" s="59"/>
      <c r="J147" s="59"/>
      <c r="K147" s="59"/>
    </row>
    <row r="148" spans="2:12" x14ac:dyDescent="0.25">
      <c r="B148" s="122" t="s">
        <v>76</v>
      </c>
      <c r="C148" s="123" t="s">
        <v>169</v>
      </c>
      <c r="D148" s="106" t="s">
        <v>170</v>
      </c>
      <c r="E148" s="106"/>
      <c r="F148" s="106"/>
      <c r="G148" s="106">
        <f>SUM(G150)</f>
        <v>182500</v>
      </c>
      <c r="H148" s="107"/>
      <c r="I148" s="154">
        <v>200000</v>
      </c>
      <c r="J148" s="154"/>
      <c r="K148" s="154">
        <v>200000</v>
      </c>
      <c r="L148" s="107"/>
    </row>
    <row r="149" spans="2:12" ht="19.5" x14ac:dyDescent="0.25">
      <c r="B149" s="52"/>
      <c r="C149" s="45" t="s">
        <v>79</v>
      </c>
      <c r="D149" s="167" t="s">
        <v>285</v>
      </c>
      <c r="E149" s="53"/>
      <c r="F149" s="53"/>
      <c r="G149" s="38"/>
      <c r="H149" s="91"/>
      <c r="I149" s="148"/>
      <c r="J149" s="148"/>
      <c r="K149" s="148"/>
      <c r="L149" s="91"/>
    </row>
    <row r="150" spans="2:12" x14ac:dyDescent="0.25">
      <c r="B150" s="42"/>
      <c r="C150" s="40">
        <v>4</v>
      </c>
      <c r="D150" s="39" t="s">
        <v>4</v>
      </c>
      <c r="E150" s="41"/>
      <c r="F150" s="41"/>
      <c r="G150" s="41">
        <f>SUM(G151)</f>
        <v>182500</v>
      </c>
      <c r="I150" s="59"/>
      <c r="J150" s="59"/>
      <c r="K150" s="59"/>
    </row>
    <row r="151" spans="2:12" ht="24.75" x14ac:dyDescent="0.25">
      <c r="B151" s="42"/>
      <c r="C151" s="40">
        <v>45</v>
      </c>
      <c r="D151" s="39" t="s">
        <v>50</v>
      </c>
      <c r="E151" s="41"/>
      <c r="F151" s="41"/>
      <c r="G151" s="41">
        <f>SUM(G152:G160)</f>
        <v>182500</v>
      </c>
      <c r="I151" s="59"/>
      <c r="J151" s="59"/>
      <c r="K151" s="59"/>
    </row>
    <row r="152" spans="2:12" x14ac:dyDescent="0.25">
      <c r="B152" s="42"/>
      <c r="C152" s="43">
        <v>451</v>
      </c>
      <c r="D152" s="42" t="s">
        <v>212</v>
      </c>
      <c r="E152" s="44"/>
      <c r="F152" s="44"/>
      <c r="G152" s="44">
        <v>20000</v>
      </c>
      <c r="I152" s="59"/>
      <c r="J152" s="59"/>
      <c r="K152" s="59"/>
    </row>
    <row r="153" spans="2:12" x14ac:dyDescent="0.25">
      <c r="B153" s="42"/>
      <c r="C153" s="43">
        <v>451</v>
      </c>
      <c r="D153" s="42" t="s">
        <v>236</v>
      </c>
      <c r="E153" s="44"/>
      <c r="F153" s="44"/>
      <c r="G153" s="44">
        <v>26000</v>
      </c>
      <c r="I153" s="59"/>
      <c r="J153" s="59"/>
      <c r="K153" s="59"/>
    </row>
    <row r="154" spans="2:12" x14ac:dyDescent="0.25">
      <c r="B154" s="42"/>
      <c r="C154" s="43">
        <v>451</v>
      </c>
      <c r="D154" s="42" t="s">
        <v>171</v>
      </c>
      <c r="E154" s="44"/>
      <c r="F154" s="44"/>
      <c r="G154" s="44">
        <v>40000</v>
      </c>
      <c r="I154" s="59"/>
      <c r="J154" s="59"/>
      <c r="K154" s="59"/>
    </row>
    <row r="155" spans="2:12" x14ac:dyDescent="0.25">
      <c r="B155" s="42"/>
      <c r="C155" s="43">
        <v>451</v>
      </c>
      <c r="D155" s="42" t="s">
        <v>172</v>
      </c>
      <c r="E155" s="44"/>
      <c r="F155" s="44"/>
      <c r="G155" s="44">
        <v>65000</v>
      </c>
      <c r="I155" s="59"/>
      <c r="J155" s="59"/>
      <c r="K155" s="59"/>
    </row>
    <row r="156" spans="2:12" x14ac:dyDescent="0.25">
      <c r="B156" s="42"/>
      <c r="C156" s="43">
        <v>451</v>
      </c>
      <c r="D156" s="42" t="s">
        <v>218</v>
      </c>
      <c r="E156" s="44"/>
      <c r="F156" s="44"/>
      <c r="G156" s="44">
        <v>7000</v>
      </c>
      <c r="I156" s="59"/>
      <c r="J156" s="59"/>
      <c r="K156" s="59"/>
    </row>
    <row r="157" spans="2:12" x14ac:dyDescent="0.25">
      <c r="B157" s="42"/>
      <c r="C157" s="43">
        <v>451</v>
      </c>
      <c r="D157" s="42" t="s">
        <v>173</v>
      </c>
      <c r="E157" s="44"/>
      <c r="F157" s="44"/>
      <c r="G157" s="44">
        <v>5000</v>
      </c>
      <c r="I157" s="59"/>
      <c r="J157" s="59"/>
      <c r="K157" s="59"/>
    </row>
    <row r="158" spans="2:12" x14ac:dyDescent="0.25">
      <c r="B158" s="42"/>
      <c r="C158" s="43">
        <v>451</v>
      </c>
      <c r="D158" s="42" t="s">
        <v>174</v>
      </c>
      <c r="E158" s="44"/>
      <c r="F158" s="44"/>
      <c r="G158" s="44">
        <v>2500</v>
      </c>
      <c r="I158" s="59"/>
      <c r="J158" s="59"/>
      <c r="K158" s="59"/>
    </row>
    <row r="159" spans="2:12" x14ac:dyDescent="0.25">
      <c r="B159" s="42"/>
      <c r="C159" s="43">
        <v>451</v>
      </c>
      <c r="D159" s="42" t="s">
        <v>219</v>
      </c>
      <c r="E159" s="44"/>
      <c r="F159" s="44"/>
      <c r="G159" s="44">
        <v>7000</v>
      </c>
      <c r="I159" s="59"/>
      <c r="J159" s="59"/>
      <c r="K159" s="59"/>
    </row>
    <row r="160" spans="2:12" x14ac:dyDescent="0.25">
      <c r="B160" s="42"/>
      <c r="C160" s="43">
        <v>451</v>
      </c>
      <c r="D160" s="42" t="s">
        <v>220</v>
      </c>
      <c r="E160" s="44"/>
      <c r="F160" s="44"/>
      <c r="G160" s="44">
        <v>10000</v>
      </c>
      <c r="I160" s="59"/>
      <c r="J160" s="59"/>
      <c r="K160" s="59"/>
    </row>
    <row r="161" spans="2:12" x14ac:dyDescent="0.25">
      <c r="B161" s="94" t="s">
        <v>71</v>
      </c>
      <c r="C161" s="124" t="s">
        <v>175</v>
      </c>
      <c r="D161" s="125" t="s">
        <v>176</v>
      </c>
      <c r="E161" s="96"/>
      <c r="F161" s="96"/>
      <c r="G161" s="96">
        <f>SUM(G164)</f>
        <v>49000</v>
      </c>
      <c r="H161" s="97"/>
      <c r="I161" s="150">
        <f>SUM(I164)</f>
        <v>0</v>
      </c>
      <c r="J161" s="153"/>
      <c r="K161" s="153"/>
      <c r="L161" s="97"/>
    </row>
    <row r="162" spans="2:12" ht="16.5" customHeight="1" x14ac:dyDescent="0.25">
      <c r="B162" s="103" t="s">
        <v>73</v>
      </c>
      <c r="C162" s="104" t="s">
        <v>177</v>
      </c>
      <c r="D162" s="103" t="s">
        <v>178</v>
      </c>
      <c r="E162" s="106"/>
      <c r="F162" s="106"/>
      <c r="G162" s="106"/>
      <c r="H162" s="107"/>
      <c r="I162" s="154"/>
      <c r="J162" s="154"/>
      <c r="K162" s="154"/>
      <c r="L162" s="107"/>
    </row>
    <row r="163" spans="2:12" ht="23.25" x14ac:dyDescent="0.25">
      <c r="B163" s="108" t="s">
        <v>76</v>
      </c>
      <c r="C163" s="104" t="s">
        <v>179</v>
      </c>
      <c r="D163" s="103" t="s">
        <v>180</v>
      </c>
      <c r="E163" s="106"/>
      <c r="F163" s="106"/>
      <c r="G163" s="106"/>
      <c r="H163" s="107"/>
      <c r="I163" s="154"/>
      <c r="J163" s="154"/>
      <c r="K163" s="154"/>
      <c r="L163" s="107"/>
    </row>
    <row r="164" spans="2:12" x14ac:dyDescent="0.25">
      <c r="B164" s="36"/>
      <c r="C164" s="45" t="s">
        <v>79</v>
      </c>
      <c r="D164" s="36" t="s">
        <v>80</v>
      </c>
      <c r="E164" s="46"/>
      <c r="F164" s="46"/>
      <c r="G164" s="46">
        <f>SUM(G165)</f>
        <v>49000</v>
      </c>
      <c r="H164" s="91"/>
      <c r="I164" s="148">
        <f>SUM(I165)</f>
        <v>0</v>
      </c>
      <c r="J164" s="148"/>
      <c r="K164" s="148">
        <v>0</v>
      </c>
      <c r="L164" s="91"/>
    </row>
    <row r="165" spans="2:12" x14ac:dyDescent="0.25">
      <c r="B165" s="42"/>
      <c r="C165" s="43">
        <v>5</v>
      </c>
      <c r="D165" s="42" t="s">
        <v>181</v>
      </c>
      <c r="E165" s="44"/>
      <c r="F165" s="44"/>
      <c r="G165" s="44">
        <f>SUM(G166)</f>
        <v>49000</v>
      </c>
      <c r="I165" s="59">
        <f>SUM(I166)</f>
        <v>0</v>
      </c>
      <c r="J165" s="59"/>
      <c r="K165" s="59"/>
    </row>
    <row r="166" spans="2:12" ht="18.75" customHeight="1" x14ac:dyDescent="0.25">
      <c r="B166" s="42"/>
      <c r="C166" s="43">
        <v>54</v>
      </c>
      <c r="D166" s="84" t="s">
        <v>180</v>
      </c>
      <c r="E166" s="44"/>
      <c r="F166" s="44"/>
      <c r="G166" s="44">
        <f>SUM(G167+G168)</f>
        <v>49000</v>
      </c>
      <c r="I166" s="59">
        <f>SUM(I167)</f>
        <v>0</v>
      </c>
      <c r="J166" s="59"/>
      <c r="K166" s="59"/>
    </row>
    <row r="167" spans="2:12" ht="18" customHeight="1" x14ac:dyDescent="0.25">
      <c r="B167" s="42"/>
      <c r="C167" s="43">
        <v>542</v>
      </c>
      <c r="D167" s="42" t="s">
        <v>182</v>
      </c>
      <c r="E167" s="44"/>
      <c r="F167" s="44"/>
      <c r="G167" s="44">
        <v>39000</v>
      </c>
      <c r="I167" s="59"/>
      <c r="J167" s="59"/>
      <c r="K167" s="59"/>
    </row>
    <row r="168" spans="2:12" x14ac:dyDescent="0.25">
      <c r="B168" s="42"/>
      <c r="C168" s="43">
        <v>547</v>
      </c>
      <c r="D168" s="42" t="s">
        <v>248</v>
      </c>
      <c r="E168" s="44"/>
      <c r="F168" s="44"/>
      <c r="G168" s="44">
        <v>10000</v>
      </c>
    </row>
    <row r="169" spans="2:12" x14ac:dyDescent="0.25">
      <c r="B169" s="187" t="s">
        <v>296</v>
      </c>
      <c r="C169" s="187"/>
      <c r="D169" s="187"/>
      <c r="E169" s="187"/>
      <c r="F169" s="187"/>
    </row>
    <row r="170" spans="2:12" x14ac:dyDescent="0.25">
      <c r="B170" s="234" t="s">
        <v>280</v>
      </c>
      <c r="C170" s="234"/>
      <c r="D170" s="234"/>
      <c r="E170" s="234"/>
      <c r="F170" s="234"/>
      <c r="G170" s="234"/>
    </row>
    <row r="171" spans="2:12" x14ac:dyDescent="0.25">
      <c r="B171" s="234"/>
      <c r="C171" s="234"/>
      <c r="D171" s="234"/>
      <c r="E171" s="234"/>
      <c r="F171" s="234"/>
      <c r="G171" s="234"/>
    </row>
    <row r="172" spans="2:12" x14ac:dyDescent="0.25">
      <c r="B172" s="234"/>
      <c r="C172" s="234"/>
      <c r="D172" s="77" t="s">
        <v>183</v>
      </c>
    </row>
    <row r="173" spans="2:12" x14ac:dyDescent="0.25">
      <c r="B173" s="234"/>
      <c r="C173" s="234"/>
      <c r="D173" s="77" t="s">
        <v>184</v>
      </c>
    </row>
    <row r="174" spans="2:12" x14ac:dyDescent="0.25">
      <c r="B174" s="179" t="s">
        <v>243</v>
      </c>
      <c r="C174" s="77" t="s">
        <v>297</v>
      </c>
      <c r="D174" s="77"/>
      <c r="E174" s="77"/>
      <c r="F174" s="77"/>
      <c r="G174" s="54"/>
    </row>
    <row r="175" spans="2:12" x14ac:dyDescent="0.25">
      <c r="B175" s="179" t="s">
        <v>244</v>
      </c>
      <c r="C175" s="77" t="s">
        <v>298</v>
      </c>
      <c r="D175" s="77"/>
      <c r="E175" s="77"/>
      <c r="F175" s="77"/>
      <c r="G175" s="54"/>
    </row>
    <row r="176" spans="2:12" x14ac:dyDescent="0.25">
      <c r="B176" s="236" t="s">
        <v>299</v>
      </c>
      <c r="C176" s="236"/>
      <c r="D176" s="180" t="s">
        <v>235</v>
      </c>
      <c r="E176" s="237"/>
      <c r="F176" s="237"/>
    </row>
    <row r="177" spans="2:6" x14ac:dyDescent="0.25">
      <c r="B177" s="236"/>
      <c r="C177" s="236"/>
      <c r="D177" s="181" t="s">
        <v>242</v>
      </c>
      <c r="E177" s="237"/>
      <c r="F177" s="237"/>
    </row>
    <row r="178" spans="2:6" x14ac:dyDescent="0.25">
      <c r="B178" s="60"/>
      <c r="C178" s="86"/>
      <c r="D178" s="86"/>
      <c r="E178" s="86"/>
      <c r="F178" s="86"/>
    </row>
    <row r="180" spans="2:6" x14ac:dyDescent="0.25">
      <c r="B180" s="234"/>
      <c r="C180" s="234"/>
      <c r="E180" s="235"/>
      <c r="F180" s="235"/>
    </row>
    <row r="181" spans="2:6" x14ac:dyDescent="0.25">
      <c r="B181" s="234"/>
      <c r="C181" s="234"/>
      <c r="E181" s="235"/>
      <c r="F181" s="235"/>
    </row>
    <row r="182" spans="2:6" x14ac:dyDescent="0.25">
      <c r="B182" s="55"/>
    </row>
  </sheetData>
  <mergeCells count="13">
    <mergeCell ref="B169:F169"/>
    <mergeCell ref="B170:G170"/>
    <mergeCell ref="B171:G171"/>
    <mergeCell ref="B172:C172"/>
    <mergeCell ref="B181:C181"/>
    <mergeCell ref="E181:F181"/>
    <mergeCell ref="B173:C173"/>
    <mergeCell ref="B176:C176"/>
    <mergeCell ref="E176:F176"/>
    <mergeCell ref="B177:C177"/>
    <mergeCell ref="E177:F177"/>
    <mergeCell ref="B180:C180"/>
    <mergeCell ref="E180:F1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 </vt:lpstr>
      <vt:lpstr>RAZVOJNI PROGRAMI</vt:lpstr>
      <vt:lpstr>POSEBNI DIO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2022-12-27T11:28:39Z</cp:lastPrinted>
  <dcterms:created xsi:type="dcterms:W3CDTF">2015-10-16T08:21:18Z</dcterms:created>
  <dcterms:modified xsi:type="dcterms:W3CDTF">2022-12-27T11:28:43Z</dcterms:modified>
</cp:coreProperties>
</file>