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12. SJEDNICA OPĆINSKOG VIJEĆA\REBALANS PRORAČUNA\"/>
    </mc:Choice>
  </mc:AlternateContent>
  <xr:revisionPtr revIDLastSave="0" documentId="13_ncr:1_{ABDF8945-46C2-491D-BD1D-7EC223E2744A}" xr6:coauthVersionLast="47" xr6:coauthVersionMax="47" xr10:uidLastSave="{00000000-0000-0000-0000-000000000000}"/>
  <bookViews>
    <workbookView xWindow="345" yWindow="345" windowWidth="2055" windowHeight="585" activeTab="1" xr2:uid="{00000000-000D-0000-FFFF-FFFF00000000}"/>
  </bookViews>
  <sheets>
    <sheet name="OPĆI DIO " sheetId="1" r:id="rId1"/>
    <sheet name="POSEBNI DIO " sheetId="2" r:id="rId2"/>
    <sheet name="RAZVOJNI PROGRAMI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E25" i="5"/>
  <c r="E24" i="5"/>
  <c r="H15" i="1"/>
  <c r="H98" i="1"/>
  <c r="H23" i="1"/>
  <c r="H20" i="1"/>
  <c r="H16" i="1"/>
  <c r="K142" i="2"/>
  <c r="K145" i="2"/>
  <c r="I145" i="2"/>
  <c r="G94" i="1"/>
  <c r="H94" i="1"/>
  <c r="G145" i="2"/>
  <c r="H102" i="1"/>
  <c r="G102" i="1"/>
  <c r="G84" i="1"/>
  <c r="H69" i="1"/>
  <c r="H68" i="1" s="1"/>
  <c r="I172" i="2"/>
  <c r="I171" i="2" s="1"/>
  <c r="K172" i="2"/>
  <c r="G172" i="2"/>
  <c r="G171" i="2" s="1"/>
  <c r="K15" i="2"/>
  <c r="F102" i="1"/>
  <c r="F101" i="1" s="1"/>
  <c r="F100" i="1" s="1"/>
  <c r="G69" i="1"/>
  <c r="G68" i="1" s="1"/>
  <c r="F57" i="1"/>
  <c r="F68" i="1"/>
  <c r="G22" i="1"/>
  <c r="G27" i="1" s="1"/>
  <c r="I34" i="2"/>
  <c r="K140" i="2"/>
  <c r="I140" i="2"/>
  <c r="I151" i="2"/>
  <c r="K34" i="2"/>
  <c r="K121" i="2"/>
  <c r="I121" i="2"/>
  <c r="K128" i="2"/>
  <c r="I128" i="2"/>
  <c r="I15" i="2"/>
  <c r="H25" i="1" l="1"/>
  <c r="D22" i="5"/>
  <c r="E22" i="5"/>
  <c r="I14" i="2" l="1"/>
  <c r="K12" i="2"/>
  <c r="K11" i="2" s="1"/>
  <c r="I12" i="2"/>
  <c r="I11" i="2" s="1"/>
  <c r="I9" i="2" l="1"/>
  <c r="I7" i="2" s="1"/>
  <c r="H56" i="1" l="1"/>
  <c r="G56" i="1"/>
  <c r="F56" i="1"/>
  <c r="K171" i="2"/>
  <c r="I170" i="2"/>
  <c r="I167" i="2" s="1"/>
  <c r="K151" i="2"/>
  <c r="K150" i="2" s="1"/>
  <c r="K148" i="2" s="1"/>
  <c r="I150" i="2"/>
  <c r="I148" i="2" s="1"/>
  <c r="K144" i="2"/>
  <c r="I144" i="2"/>
  <c r="I142" i="2" s="1"/>
  <c r="K139" i="2"/>
  <c r="I139" i="2"/>
  <c r="K132" i="2"/>
  <c r="K131" i="2" s="1"/>
  <c r="I132" i="2"/>
  <c r="I131" i="2" s="1"/>
  <c r="K127" i="2"/>
  <c r="K125" i="2" s="1"/>
  <c r="I127" i="2"/>
  <c r="I125" i="2" s="1"/>
  <c r="K120" i="2"/>
  <c r="K118" i="2" s="1"/>
  <c r="I120" i="2"/>
  <c r="I118" i="2" s="1"/>
  <c r="K116" i="2"/>
  <c r="K115" i="2" s="1"/>
  <c r="K113" i="2" s="1"/>
  <c r="I116" i="2"/>
  <c r="I115" i="2" s="1"/>
  <c r="K57" i="2"/>
  <c r="K33" i="2" s="1"/>
  <c r="K31" i="2" s="1"/>
  <c r="I57" i="2"/>
  <c r="I33" i="2" s="1"/>
  <c r="I31" i="2" s="1"/>
  <c r="I23" i="2"/>
  <c r="K27" i="2"/>
  <c r="I27" i="2"/>
  <c r="K23" i="2"/>
  <c r="K110" i="2"/>
  <c r="K109" i="2" s="1"/>
  <c r="K107" i="2" s="1"/>
  <c r="I110" i="2"/>
  <c r="I109" i="2" s="1"/>
  <c r="I107" i="2" s="1"/>
  <c r="K89" i="2"/>
  <c r="I89" i="2"/>
  <c r="K103" i="2"/>
  <c r="K102" i="2" s="1"/>
  <c r="K100" i="2" s="1"/>
  <c r="I103" i="2"/>
  <c r="I102" i="2" s="1"/>
  <c r="I100" i="2" s="1"/>
  <c r="K98" i="2"/>
  <c r="K97" i="2" s="1"/>
  <c r="K95" i="2" s="1"/>
  <c r="I98" i="2"/>
  <c r="I97" i="2" s="1"/>
  <c r="I95" i="2" s="1"/>
  <c r="K82" i="2"/>
  <c r="K81" i="2" s="1"/>
  <c r="K79" i="2" s="1"/>
  <c r="K77" i="2" s="1"/>
  <c r="I82" i="2"/>
  <c r="I81" i="2" s="1"/>
  <c r="I79" i="2" s="1"/>
  <c r="I77" i="2" s="1"/>
  <c r="K73" i="2"/>
  <c r="K72" i="2" s="1"/>
  <c r="K70" i="2" s="1"/>
  <c r="I73" i="2"/>
  <c r="I72" i="2" s="1"/>
  <c r="I70" i="2" s="1"/>
  <c r="K67" i="2"/>
  <c r="K66" i="2" s="1"/>
  <c r="K64" i="2" s="1"/>
  <c r="I67" i="2"/>
  <c r="I66" i="2" s="1"/>
  <c r="I64" i="2" s="1"/>
  <c r="K170" i="2" l="1"/>
  <c r="K167" i="2" s="1"/>
  <c r="K105" i="2"/>
  <c r="K93" i="2"/>
  <c r="I62" i="2"/>
  <c r="K62" i="2"/>
  <c r="I93" i="2"/>
  <c r="I87" i="2"/>
  <c r="I85" i="2" s="1"/>
  <c r="I88" i="2"/>
  <c r="K87" i="2"/>
  <c r="K85" i="2" s="1"/>
  <c r="K88" i="2"/>
  <c r="K22" i="2"/>
  <c r="I22" i="2"/>
  <c r="K137" i="2"/>
  <c r="K135" i="2" s="1"/>
  <c r="I137" i="2"/>
  <c r="I135" i="2" s="1"/>
  <c r="I113" i="2"/>
  <c r="I105" i="2" s="1"/>
  <c r="I123" i="2"/>
  <c r="K123" i="2"/>
  <c r="H107" i="1"/>
  <c r="H106" i="1" s="1"/>
  <c r="G107" i="1"/>
  <c r="G106" i="1" s="1"/>
  <c r="G98" i="1"/>
  <c r="H91" i="1"/>
  <c r="H89" i="1"/>
  <c r="G89" i="1"/>
  <c r="H87" i="1"/>
  <c r="G87" i="1"/>
  <c r="H84" i="1"/>
  <c r="H78" i="1"/>
  <c r="G78" i="1"/>
  <c r="H74" i="1"/>
  <c r="G74" i="1"/>
  <c r="H60" i="1"/>
  <c r="H51" i="1"/>
  <c r="H48" i="1"/>
  <c r="H45" i="1"/>
  <c r="H41" i="1"/>
  <c r="H64" i="1"/>
  <c r="G64" i="1"/>
  <c r="G41" i="1"/>
  <c r="G45" i="1"/>
  <c r="G48" i="1"/>
  <c r="G51" i="1"/>
  <c r="G60" i="1"/>
  <c r="G40" i="1" l="1"/>
  <c r="H40" i="1"/>
  <c r="K14" i="2"/>
  <c r="K9" i="2" s="1"/>
  <c r="K7" i="2" s="1"/>
  <c r="K20" i="2"/>
  <c r="I20" i="2"/>
  <c r="I5" i="2" s="1"/>
  <c r="H22" i="1"/>
  <c r="H27" i="1" s="1"/>
  <c r="H19" i="1"/>
  <c r="H26" i="1" s="1"/>
  <c r="K5" i="2" l="1"/>
  <c r="H73" i="1"/>
  <c r="H101" i="1"/>
  <c r="H100" i="1" s="1"/>
  <c r="G101" i="1"/>
  <c r="G100" i="1" s="1"/>
  <c r="H93" i="1"/>
  <c r="H67" i="1"/>
  <c r="H63" i="1"/>
  <c r="G19" i="1"/>
  <c r="G26" i="1" s="1"/>
  <c r="G25" i="1"/>
  <c r="F15" i="1"/>
  <c r="F107" i="1"/>
  <c r="F106" i="1" s="1"/>
  <c r="G93" i="1"/>
  <c r="G67" i="1"/>
  <c r="G63" i="1"/>
  <c r="G15" i="2"/>
  <c r="G14" i="2" s="1"/>
  <c r="G98" i="2"/>
  <c r="H72" i="1" l="1"/>
  <c r="G39" i="1"/>
  <c r="H39" i="1"/>
  <c r="C22" i="5"/>
  <c r="F51" i="1"/>
  <c r="G151" i="2"/>
  <c r="G150" i="2" s="1"/>
  <c r="G89" i="2"/>
  <c r="G88" i="2" s="1"/>
  <c r="G87" i="2" s="1"/>
  <c r="G85" i="2" s="1"/>
  <c r="G144" i="2"/>
  <c r="G142" i="2" s="1"/>
  <c r="G140" i="2"/>
  <c r="G139" i="2" s="1"/>
  <c r="G128" i="2"/>
  <c r="G127" i="2" s="1"/>
  <c r="G125" i="2" s="1"/>
  <c r="F67" i="1"/>
  <c r="C39" i="5"/>
  <c r="E8" i="5"/>
  <c r="C8" i="5"/>
  <c r="C6" i="5" s="1"/>
  <c r="E18" i="5"/>
  <c r="E14" i="5"/>
  <c r="D14" i="5"/>
  <c r="C14" i="5"/>
  <c r="G132" i="2"/>
  <c r="G131" i="2" s="1"/>
  <c r="G27" i="2"/>
  <c r="F94" i="1"/>
  <c r="F60" i="1"/>
  <c r="F64" i="1"/>
  <c r="F63" i="1" s="1"/>
  <c r="F22" i="1"/>
  <c r="F89" i="1"/>
  <c r="F87" i="1"/>
  <c r="G73" i="2"/>
  <c r="G72" i="2" s="1"/>
  <c r="G70" i="2" s="1"/>
  <c r="G97" i="2"/>
  <c r="G95" i="2" s="1"/>
  <c r="G103" i="2"/>
  <c r="G102" i="2" s="1"/>
  <c r="G100" i="2" s="1"/>
  <c r="G116" i="2"/>
  <c r="G115" i="2" s="1"/>
  <c r="G120" i="2"/>
  <c r="G118" i="2" s="1"/>
  <c r="G121" i="2"/>
  <c r="F74" i="1"/>
  <c r="F98" i="1"/>
  <c r="E39" i="5"/>
  <c r="D39" i="5"/>
  <c r="D8" i="5"/>
  <c r="D6" i="5" s="1"/>
  <c r="D18" i="5"/>
  <c r="C18" i="5"/>
  <c r="F45" i="1"/>
  <c r="F19" i="1"/>
  <c r="G110" i="2"/>
  <c r="G109" i="2" s="1"/>
  <c r="G107" i="2" s="1"/>
  <c r="G57" i="2"/>
  <c r="F91" i="1"/>
  <c r="F84" i="1"/>
  <c r="F78" i="1"/>
  <c r="F48" i="1"/>
  <c r="F41" i="1"/>
  <c r="G23" i="2"/>
  <c r="G12" i="2"/>
  <c r="G11" i="2" s="1"/>
  <c r="G82" i="2"/>
  <c r="G81" i="2" s="1"/>
  <c r="G79" i="2" s="1"/>
  <c r="G77" i="2" s="1"/>
  <c r="G67" i="2"/>
  <c r="G66" i="2" s="1"/>
  <c r="G64" i="2" s="1"/>
  <c r="G34" i="2"/>
  <c r="G170" i="2" l="1"/>
  <c r="G167" i="2" s="1"/>
  <c r="G33" i="2"/>
  <c r="G31" i="2" s="1"/>
  <c r="G22" i="2"/>
  <c r="G20" i="2" s="1"/>
  <c r="F40" i="1"/>
  <c r="F39" i="1" s="1"/>
  <c r="G123" i="2"/>
  <c r="G93" i="2"/>
  <c r="G9" i="2"/>
  <c r="G7" i="2" s="1"/>
  <c r="G137" i="2"/>
  <c r="E12" i="5"/>
  <c r="C12" i="5"/>
  <c r="C34" i="5" s="1"/>
  <c r="D34" i="5"/>
  <c r="F93" i="1"/>
  <c r="G148" i="2"/>
  <c r="G62" i="2"/>
  <c r="G113" i="2"/>
  <c r="G105" i="2" s="1"/>
  <c r="F73" i="1"/>
  <c r="F72" i="1" s="1"/>
  <c r="D12" i="5"/>
  <c r="G135" i="2" l="1"/>
  <c r="G5" i="2" s="1"/>
  <c r="E34" i="5"/>
  <c r="E6" i="5"/>
  <c r="G91" i="1"/>
  <c r="G73" i="1" s="1"/>
  <c r="G72" i="1" s="1"/>
  <c r="G30" i="1"/>
  <c r="F30" i="1"/>
</calcChain>
</file>

<file path=xl/sharedStrings.xml><?xml version="1.0" encoding="utf-8"?>
<sst xmlns="http://schemas.openxmlformats.org/spreadsheetml/2006/main" count="441" uniqueCount="306">
  <si>
    <t>Članak 1.</t>
  </si>
  <si>
    <t xml:space="preserve">A. </t>
  </si>
  <si>
    <t>UKUPNI PRIHODI I PRIMICI</t>
  </si>
  <si>
    <t>Prihodi poslovanja</t>
  </si>
  <si>
    <t>Prihodi od prodaje nefinancijske imovine</t>
  </si>
  <si>
    <t>B.</t>
  </si>
  <si>
    <t>UKUPNI RASHODI I IZDACI</t>
  </si>
  <si>
    <t>Rashodi poslovanja</t>
  </si>
  <si>
    <t>Rashodi za nabavu nefinancijske imovine</t>
  </si>
  <si>
    <t>C.</t>
  </si>
  <si>
    <t>Izdaci za financ.imovinu i otplate zajmova</t>
  </si>
  <si>
    <t xml:space="preserve">UKUPNO PRIHODI I PRIMICI  </t>
  </si>
  <si>
    <t xml:space="preserve">UKUPNO RASHODI I IZDACI </t>
  </si>
  <si>
    <t>Članak 2.</t>
  </si>
  <si>
    <t>BROJ</t>
  </si>
  <si>
    <t>KONTA</t>
  </si>
  <si>
    <t>VRSTA PRIHODA / RASHODA</t>
  </si>
  <si>
    <t>A. UKUPNO PRIHODI I PRIMICI</t>
  </si>
  <si>
    <t>Prihodi od poreza</t>
  </si>
  <si>
    <t>Porez i prirez na dohodak</t>
  </si>
  <si>
    <t>Porezi na imovinu</t>
  </si>
  <si>
    <t>Porezi na robu i usluge</t>
  </si>
  <si>
    <t>Potpore</t>
  </si>
  <si>
    <t>Pomoći iz proračuna</t>
  </si>
  <si>
    <t>Pomoći iz proračuna od ostl.subje unutar opće drža</t>
  </si>
  <si>
    <t>Prihodi od imovine</t>
  </si>
  <si>
    <t>Prihodi od financijske imovine</t>
  </si>
  <si>
    <t>Prihodi od nefinancijske imovine</t>
  </si>
  <si>
    <t>Prihodi od administrativnih pristojbi i po posebnim propisima</t>
  </si>
  <si>
    <t xml:space="preserve">Administrativne (upravne) pristojbe </t>
  </si>
  <si>
    <t>Prihodi po posebnim propisima</t>
  </si>
  <si>
    <t xml:space="preserve">Ostali  prihodi </t>
  </si>
  <si>
    <t>Prihodi od prodaje neproizvedene imovine</t>
  </si>
  <si>
    <t>Prihodi od prodaje materijalne imovine</t>
  </si>
  <si>
    <t>B. UKUPNO RASHODI I IZDACI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</si>
  <si>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</si>
  <si>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</si>
  <si>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</si>
  <si>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</si>
  <si>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</si>
  <si>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</si>
  <si>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</si>
  <si>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</si>
  <si>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</si>
  <si>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</si>
  <si>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</si>
  <si>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 xml:space="preserve">Kamate na primljene zajmove </t>
  </si>
  <si>
    <t>ostali financ. Rashodi</t>
  </si>
  <si>
    <t>Subvencije</t>
  </si>
  <si>
    <t>Subvencije trgovačkim dr. i poduzetnicima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</si>
  <si>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</si>
  <si>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</si>
  <si>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</si>
  <si>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</si>
  <si>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Rashodi za nabavu proizvedene dugotrajne imovine</t>
  </si>
  <si>
    <t>Građevinski objekti</t>
  </si>
  <si>
    <t xml:space="preserve">Postrojenja i oprema  </t>
  </si>
  <si>
    <t>Rashodi za dodatna ulaganja na nefinancijskoj imovini</t>
  </si>
  <si>
    <t>Dodatna ulaganja na građevinskim objektima</t>
  </si>
  <si>
    <t>RAČUN ZADUŽIVANJA/FINANCIRANJA</t>
  </si>
  <si>
    <t>5.</t>
  </si>
  <si>
    <t>izdaci za financijsku imovinu i otplatu zajmova</t>
  </si>
  <si>
    <t>Otplata glavnice kratkor. Kredita</t>
  </si>
  <si>
    <t>C. VIŠAK / MANJAK PRIHODA</t>
  </si>
  <si>
    <t>Vlastiti izvori i ispravak vlastitih izvora</t>
  </si>
  <si>
    <t>Rezultat poslovanja</t>
  </si>
  <si>
    <t>Članak 3.</t>
  </si>
  <si>
    <t xml:space="preserve">  </t>
  </si>
  <si>
    <t xml:space="preserve">OPĆI DIO </t>
  </si>
  <si>
    <t>Proračun sastoji se od:</t>
  </si>
  <si>
    <t xml:space="preserve">podskupine utvrđeni su kako slijedi: </t>
  </si>
  <si>
    <t>raspoređuju se po orgnizacijskoj, programskoj, ekonomskoj klasifikaciji u Posebnom</t>
  </si>
  <si>
    <t>POSEBAN DIO</t>
  </si>
  <si>
    <t>VRSTA RASHODA / IZDATAKA</t>
  </si>
  <si>
    <t/>
  </si>
  <si>
    <t>UKUPNO RASHODI / IZDACI</t>
  </si>
  <si>
    <t>Razdjel</t>
  </si>
  <si>
    <t>JEDINSTVENI UPRAVNI ODJEL</t>
  </si>
  <si>
    <t>Glava</t>
  </si>
  <si>
    <t>PREDSTAVNIČKO TIJELO</t>
  </si>
  <si>
    <t>Program</t>
  </si>
  <si>
    <t>A01 100</t>
  </si>
  <si>
    <t>JAVNA UPRAVA I ADMINISTRACIJA</t>
  </si>
  <si>
    <t>Aktivnost</t>
  </si>
  <si>
    <t>A100003</t>
  </si>
  <si>
    <t>Rashodi za rad predstavničkih tijela</t>
  </si>
  <si>
    <t>Izvor</t>
  </si>
  <si>
    <t>OPĆI PRIHODI I PRIMICI</t>
  </si>
  <si>
    <t>Naknade za rad predstavničkih tijela i izvršnih tijela(povjerenstva i sl)</t>
  </si>
  <si>
    <t xml:space="preserve">Reprezentacija </t>
  </si>
  <si>
    <t>IZVRŠNO TIJELO I ADMINISTRACIJA</t>
  </si>
  <si>
    <t>A100001</t>
  </si>
  <si>
    <t>Rashodi za zaposlene u administraciji</t>
  </si>
  <si>
    <t>Plaće za redovan rad</t>
  </si>
  <si>
    <t xml:space="preserve">Doprinosi na plaće </t>
  </si>
  <si>
    <t>Naknade za prijevoz</t>
  </si>
  <si>
    <t>A10 100</t>
  </si>
  <si>
    <t>A100002</t>
  </si>
  <si>
    <t>Zajednički mat.rashodi uprave i administracije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</si>
  <si>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</si>
  <si>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</si>
  <si>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</si>
  <si>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</si>
  <si>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</si>
  <si>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</si>
  <si>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</si>
  <si>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</si>
  <si>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</si>
  <si>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</si>
  <si>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Odvjetničke usluge</t>
  </si>
  <si>
    <t>Geodetsko-katastarske usluge</t>
  </si>
  <si>
    <t xml:space="preserve">Intelektualne i osobe usluge </t>
  </si>
  <si>
    <t>Računalne usluge</t>
  </si>
  <si>
    <t>Ostale usluge (registracije,tiskarske, uvezivanje)</t>
  </si>
  <si>
    <t>Premije osiguranja (prijevoz.sredstava, zaposlenika i sl.</t>
  </si>
  <si>
    <t>Reprezentacija</t>
  </si>
  <si>
    <t>Kamate na primljene zajmove</t>
  </si>
  <si>
    <t>Bankarske usluge i usluge platnog prometa</t>
  </si>
  <si>
    <t>KOMUNALNE DJELATNOSTI</t>
  </si>
  <si>
    <t>A10 101</t>
  </si>
  <si>
    <t>Održavanje komunalne infrastrukture</t>
  </si>
  <si>
    <t>A100004</t>
  </si>
  <si>
    <t>Javna rasvjeta</t>
  </si>
  <si>
    <t>PRIHODI ZA POSEBNE NAMJENE</t>
  </si>
  <si>
    <t>Energija za javnu rasvjetu</t>
  </si>
  <si>
    <t>Usluge tekućeg održavanja javne rasvjete</t>
  </si>
  <si>
    <t>A100005</t>
  </si>
  <si>
    <t>Deratizacija i dezinsekcija</t>
  </si>
  <si>
    <t xml:space="preserve">Čišćenje snijega </t>
  </si>
  <si>
    <t>SOCIJALNA SKRB</t>
  </si>
  <si>
    <t xml:space="preserve">A10 102 </t>
  </si>
  <si>
    <t>NAKNADE GRAĐANIMA I KUĆANSTVIMA U NOVCU</t>
  </si>
  <si>
    <t>A100006</t>
  </si>
  <si>
    <t>POMOĆI IZ PRORAČUNA</t>
  </si>
  <si>
    <t>Tekuće pomoći</t>
  </si>
  <si>
    <t>Ostale naknade kućanstvima</t>
  </si>
  <si>
    <t>Pomoć za ogrijev</t>
  </si>
  <si>
    <t>ŠKOLSTVO</t>
  </si>
  <si>
    <t>A100007</t>
  </si>
  <si>
    <t>Sufinanciranje cijene prijevoza</t>
  </si>
  <si>
    <t xml:space="preserve">Pomoć učenicima i studentima </t>
  </si>
  <si>
    <t xml:space="preserve">SUBVENCIJE </t>
  </si>
  <si>
    <t>A10103</t>
  </si>
  <si>
    <t>SUBVENCIJE</t>
  </si>
  <si>
    <t>A100008</t>
  </si>
  <si>
    <t xml:space="preserve">SUBVENCIJE KOMUNALNOM DRUŠTVU </t>
  </si>
  <si>
    <t>A100009</t>
  </si>
  <si>
    <t>SUBVENCIJE ZA RAZVOJ PODUZETNIŠTVA</t>
  </si>
  <si>
    <t>Subvencija za razvoj poduzetništva</t>
  </si>
  <si>
    <t>TEKUĆE DONACIJE</t>
  </si>
  <si>
    <t>A10  104</t>
  </si>
  <si>
    <t>SPORTSKA DRUŠTVA</t>
  </si>
  <si>
    <t>A1000010</t>
  </si>
  <si>
    <t>Manifestacije i sportska zbivanja</t>
  </si>
  <si>
    <t>A10 105</t>
  </si>
  <si>
    <t>NEPROFITNE OGRANIZACIJE</t>
  </si>
  <si>
    <t>A1000011</t>
  </si>
  <si>
    <t>Tekuće donacije neprofitnim organizacijama</t>
  </si>
  <si>
    <t>materijalni rashodi</t>
  </si>
  <si>
    <t>A1000012</t>
  </si>
  <si>
    <t xml:space="preserve">Tekuće donacije političkim strankama </t>
  </si>
  <si>
    <t>Financiranje političkih stranaka</t>
  </si>
  <si>
    <t xml:space="preserve">ZAŠTITA I SPAŠAVANJE </t>
  </si>
  <si>
    <t>A10 106</t>
  </si>
  <si>
    <t>Protupožarna i civilna zaštita</t>
  </si>
  <si>
    <t>A1000013</t>
  </si>
  <si>
    <t>Rashodi za protupožarnu i civilnu zaštitu</t>
  </si>
  <si>
    <t>Tekuće pomoći za DVD Kijevo</t>
  </si>
  <si>
    <t>rashodi poslovanja</t>
  </si>
  <si>
    <t>Tekuća pomoć za gorsku službu spašavanja</t>
  </si>
  <si>
    <t>Tekuće pomoći za civilnu zaštitu</t>
  </si>
  <si>
    <t>K1009</t>
  </si>
  <si>
    <t>KAPITALNA ULAGANJA</t>
  </si>
  <si>
    <t>K10 107</t>
  </si>
  <si>
    <t>GRADNJA I NABAVA DUGOTRAJNE IMOVINE</t>
  </si>
  <si>
    <t>K10001</t>
  </si>
  <si>
    <t xml:space="preserve">Proizvedena dugotrajna imovina- građevinski objekt </t>
  </si>
  <si>
    <t>Planinarski dom</t>
  </si>
  <si>
    <t>K10002</t>
  </si>
  <si>
    <t xml:space="preserve">Postrojenja i oprema </t>
  </si>
  <si>
    <t>K10003</t>
  </si>
  <si>
    <t>Dodatna ulaganja na nefinacijskoj imovini</t>
  </si>
  <si>
    <t>Sanacija Doma kulture</t>
  </si>
  <si>
    <t>Modernizacija lokalnih prometnice</t>
  </si>
  <si>
    <t>Sanacija etno zbirka (stara škole)</t>
  </si>
  <si>
    <t>Dodatno ulaganje u Boćalište</t>
  </si>
  <si>
    <t>Uređenje javnih površina u općini Kijevo</t>
  </si>
  <si>
    <t>Sanacija Tvrđave Glavaš</t>
  </si>
  <si>
    <t>Modernizacija javne rasvjete</t>
  </si>
  <si>
    <t>Turistička signalizacija</t>
  </si>
  <si>
    <t>Sanacija bunara u Kijevu</t>
  </si>
  <si>
    <t>A1010</t>
  </si>
  <si>
    <t>FINANCIJSKA IMOVINA</t>
  </si>
  <si>
    <t>A10107</t>
  </si>
  <si>
    <t>IZDACI ZA FINANC.IMOVINU I OTPLATU ZAJMOVA</t>
  </si>
  <si>
    <t>A1000014</t>
  </si>
  <si>
    <t>Izdaci za otplatu glavnice primljenih kredtia i zajmova</t>
  </si>
  <si>
    <t>Izdaci za financijski imovinu i otplate zajmova</t>
  </si>
  <si>
    <t>Otplata glavnice primljenih zajmova - kratkoročnih</t>
  </si>
  <si>
    <t>OPĆINA KIJEVO</t>
  </si>
  <si>
    <t>OPĆINSKO VIJEĆE</t>
  </si>
  <si>
    <t>Ostali prihodi</t>
  </si>
  <si>
    <t>INVESTICIJE</t>
  </si>
  <si>
    <t>Program: Izgradnja objekata od posebnog interesa za Općinu Kijevo</t>
  </si>
  <si>
    <t>DODATNA ULAGANJA</t>
  </si>
  <si>
    <t>Program: javne potrebe u sportu</t>
  </si>
  <si>
    <t>Boćalište</t>
  </si>
  <si>
    <t>Program: Javne potrebe u kulturi</t>
  </si>
  <si>
    <t>Dom kulture</t>
  </si>
  <si>
    <t>Stara školska zgrada (etno zbirka)</t>
  </si>
  <si>
    <t>Utvrda Glavaš</t>
  </si>
  <si>
    <t>Groblje</t>
  </si>
  <si>
    <t>Lokalne prometnice</t>
  </si>
  <si>
    <t>Javne površine</t>
  </si>
  <si>
    <t>Održavanje bunara</t>
  </si>
  <si>
    <t xml:space="preserve">                UKUPNO PROGRAM</t>
  </si>
  <si>
    <t>Izvori financiranja za financiranje razvojnih programa</t>
  </si>
  <si>
    <t>Sredstva Proračuna</t>
  </si>
  <si>
    <t>Ukupno</t>
  </si>
  <si>
    <t>OPĆINE KIJEVO</t>
  </si>
  <si>
    <t>PREDSJEDNIK:</t>
  </si>
  <si>
    <t>Ostali nespom.financ.rashodi</t>
  </si>
  <si>
    <t xml:space="preserve">Prihodi i rashodi, primici i izdaci, te višak/manjak prihoda po ekonomskoj klasifikaciji na razini </t>
  </si>
  <si>
    <t>Program:Izgradnja objekata i uređaja komun.infrastr.</t>
  </si>
  <si>
    <t xml:space="preserve">Stipendije učenicima i studentima </t>
  </si>
  <si>
    <t xml:space="preserve">PROGRAM </t>
  </si>
  <si>
    <t>Zakupnine i najamnine</t>
  </si>
  <si>
    <t>Zatezne kamate</t>
  </si>
  <si>
    <t xml:space="preserve">Uređenje novog groblja </t>
  </si>
  <si>
    <t>godine                                              Predsjednik:</t>
  </si>
  <si>
    <t xml:space="preserve">Primici od zaduživanja </t>
  </si>
  <si>
    <t>Primljeni krat.kred. od kred.instituc.</t>
  </si>
  <si>
    <t>Primici od zaduživanja</t>
  </si>
  <si>
    <t xml:space="preserve">UKUPNO RAČUN ZADUŽIVANJA </t>
  </si>
  <si>
    <t>Komunalne naknade</t>
  </si>
  <si>
    <t xml:space="preserve">Komunalni doprinosi </t>
  </si>
  <si>
    <t>Članarin, pristojbe, rashodi protokola</t>
  </si>
  <si>
    <t>Uređenje šetnice "Munić"</t>
  </si>
  <si>
    <t>Uređenje školskog igrališta</t>
  </si>
  <si>
    <t>Sanacija stare škole Validžići</t>
  </si>
  <si>
    <t>Sanacija divljih odlagališta</t>
  </si>
  <si>
    <t>Vidikovac Sv. Mihovila</t>
  </si>
  <si>
    <t>Školsko igralište</t>
  </si>
  <si>
    <t>Sanacija škole Validžići</t>
  </si>
  <si>
    <t>Sanacija odlagališta</t>
  </si>
  <si>
    <t>Uređenje šetnice Munić</t>
  </si>
  <si>
    <t>Vidikovac sv.Mihovil</t>
  </si>
  <si>
    <t>Plan</t>
  </si>
  <si>
    <t>PLAN</t>
  </si>
  <si>
    <t>OBILJEŽAVANJE DANA OPĆINE</t>
  </si>
  <si>
    <t xml:space="preserve">Zaštitna odjeća i obuća  </t>
  </si>
  <si>
    <t>Manjak/Višak prihoda</t>
  </si>
  <si>
    <t>Kapitalne pomoći iz državnog proračuna</t>
  </si>
  <si>
    <t>Povećanje/</t>
  </si>
  <si>
    <t>smanjenje (+/-)</t>
  </si>
  <si>
    <t>Izmjene i dopune</t>
  </si>
  <si>
    <t>IZMJENE I DOPUNE</t>
  </si>
  <si>
    <t>Smanjenje  (+/-)</t>
  </si>
  <si>
    <t xml:space="preserve">Izmjene  i dopune </t>
  </si>
  <si>
    <t>Smanjenje (+/-)</t>
  </si>
  <si>
    <t>Ove Izmjene i dopune Proračuna stupaju na snagu  prvog  dana od dana objave  u</t>
  </si>
  <si>
    <t>Službenom glasilu općine Kijevo.</t>
  </si>
  <si>
    <t>Povećanje/smanjene +/-</t>
  </si>
  <si>
    <t>Održavanje cesta i dr. javnh površina i groblja</t>
  </si>
  <si>
    <t xml:space="preserve">Stipe Maloča v.r  </t>
  </si>
  <si>
    <t>Prihodi od prodaje proizvoda i pruženih usluga i prihodi od donacija</t>
  </si>
  <si>
    <t xml:space="preserve">Prihodi od prodaje proizvoda i pruženih usluga </t>
  </si>
  <si>
    <t>Prihodi od prodaje grobnica</t>
  </si>
  <si>
    <t>Nakn. Čl. Povjerenstava - Lokalni izbori</t>
  </si>
  <si>
    <t>Materijalni rashod</t>
  </si>
  <si>
    <t>Kapita pomoći od ostalih izv.pr,korisnika</t>
  </si>
  <si>
    <t>Urbroj:-</t>
  </si>
  <si>
    <t>Klasa:</t>
  </si>
  <si>
    <t>Stipe Maloča v.r.</t>
  </si>
  <si>
    <t>Otplata glavnice primljenih zajmova od drugih razina vlasti</t>
  </si>
  <si>
    <t>Primljeni zajmove od drug. Raz.vlasti</t>
  </si>
  <si>
    <t>Otplata glavnice pri,lj.zajmova od r. Raz. vlasti</t>
  </si>
  <si>
    <t>PRORAČUNA OPĆINE KIJEVO ZA 2022. GODINU</t>
  </si>
  <si>
    <t>Proračun općine Kijevo za 2022. godinu i Projekcija proračuna 2023-2024. ( u daljnjem tekstu:</t>
  </si>
  <si>
    <t>Tekuće donacije sportskim društvima</t>
  </si>
  <si>
    <t xml:space="preserve">PLANA RAZVOJNIH PROJEKATA OPĆINE KIJEVO 2022. GODINE </t>
  </si>
  <si>
    <t>PLAN 2022.</t>
  </si>
  <si>
    <t>Izmjene i dopune 2022.</t>
  </si>
  <si>
    <t xml:space="preserve">Rashodi poslovanja i rashodi za nabavku nefinancijske imovine u Proračunu za 2022. godinu </t>
  </si>
  <si>
    <t xml:space="preserve">dijelu Proračuna za 2022. godinu. </t>
  </si>
  <si>
    <t>2022.</t>
  </si>
  <si>
    <t>Donacije od prav.i fiz.osoba</t>
  </si>
  <si>
    <t>6.</t>
  </si>
  <si>
    <t>3.</t>
  </si>
  <si>
    <t>4.</t>
  </si>
  <si>
    <t>Prijevozna sredstva - osobni automobil</t>
  </si>
  <si>
    <t>Prijevozna sredstva- osobni automobil</t>
  </si>
  <si>
    <t>9.</t>
  </si>
  <si>
    <t xml:space="preserve">RAČUN FINANCIRANJA </t>
  </si>
  <si>
    <t xml:space="preserve">RAČUN ZADUŽIVANJA </t>
  </si>
  <si>
    <t xml:space="preserve">VIŠAK/ MANJAK  PRIHODA </t>
  </si>
  <si>
    <t xml:space="preserve">Na temelju članka 44. Zakona o proračunu (Narodne novine br. 144/21 ) i  </t>
  </si>
  <si>
    <t xml:space="preserve">UKUPNO: </t>
  </si>
  <si>
    <t>400-06/22-01/12</t>
  </si>
  <si>
    <t>2182-15-01-22-20</t>
  </si>
  <si>
    <t>Kijevo, 19.12.2022.godine</t>
  </si>
  <si>
    <t>članka 30. Statuta općine Kijevo (Službeno glasilo općine Kijevo br.1 5/18, 18/18, 26/20 i 32/21 )</t>
  </si>
  <si>
    <t>Općinsko vijeće Općine Kijevo na svojoj 12.sjednici održanoj dana 19.12.2022.  donosi</t>
  </si>
  <si>
    <t>Klasa:400-06/22-01/12</t>
  </si>
  <si>
    <t>Ur.broj:2182-15-01-22-21</t>
  </si>
  <si>
    <t xml:space="preserve">Kijevo, 19.12.2022.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</si>
</sst>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theme="0"/>
      <name val="Arial"/>
      <family val="2"/>
      <charset val="238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9"/>
      <color rgb="FF00B0F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4" fillId="0" borderId="0" xfId="1" applyFont="1"/>
    <xf numFmtId="0" fontId="4" fillId="0" borderId="0" xfId="1" quotePrefix="1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4" fontId="4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horizontal="left" wrapText="1"/>
    </xf>
    <xf numFmtId="0" fontId="1" fillId="0" borderId="0" xfId="1"/>
    <xf numFmtId="0" fontId="4" fillId="0" borderId="0" xfId="1" applyFont="1" applyAlignment="1">
      <alignment horizontal="right"/>
    </xf>
    <xf numFmtId="0" fontId="4" fillId="5" borderId="0" xfId="1" applyFont="1" applyFill="1" applyAlignment="1">
      <alignment horizontal="left" wrapText="1"/>
    </xf>
    <xf numFmtId="0" fontId="4" fillId="5" borderId="0" xfId="1" applyFont="1" applyFill="1" applyAlignment="1">
      <alignment wrapText="1"/>
    </xf>
    <xf numFmtId="4" fontId="4" fillId="5" borderId="0" xfId="1" applyNumberFormat="1" applyFont="1" applyFill="1" applyAlignment="1">
      <alignment wrapText="1"/>
    </xf>
    <xf numFmtId="0" fontId="4" fillId="6" borderId="0" xfId="1" applyFont="1" applyFill="1" applyAlignment="1">
      <alignment horizontal="left" wrapText="1"/>
    </xf>
    <xf numFmtId="0" fontId="4" fillId="6" borderId="0" xfId="1" applyFont="1" applyFill="1" applyAlignment="1">
      <alignment wrapText="1"/>
    </xf>
    <xf numFmtId="4" fontId="3" fillId="6" borderId="0" xfId="1" applyNumberFormat="1" applyFont="1" applyFill="1" applyAlignment="1">
      <alignment wrapText="1"/>
    </xf>
    <xf numFmtId="4" fontId="4" fillId="6" borderId="0" xfId="1" applyNumberFormat="1" applyFont="1" applyFill="1" applyAlignment="1">
      <alignment wrapText="1"/>
    </xf>
    <xf numFmtId="4" fontId="3" fillId="0" borderId="0" xfId="1" applyNumberFormat="1" applyFont="1" applyAlignment="1">
      <alignment horizontal="center" wrapText="1"/>
    </xf>
    <xf numFmtId="0" fontId="3" fillId="7" borderId="0" xfId="1" applyFont="1" applyFill="1"/>
    <xf numFmtId="0" fontId="3" fillId="6" borderId="0" xfId="1" applyFont="1" applyFill="1" applyAlignment="1">
      <alignment horizontal="left" wrapText="1"/>
    </xf>
    <xf numFmtId="0" fontId="3" fillId="6" borderId="0" xfId="1" applyFont="1" applyFill="1" applyAlignment="1">
      <alignment wrapText="1"/>
    </xf>
    <xf numFmtId="0" fontId="3" fillId="8" borderId="0" xfId="1" applyFont="1" applyFill="1" applyAlignment="1">
      <alignment horizontal="left" wrapText="1"/>
    </xf>
    <xf numFmtId="4" fontId="3" fillId="8" borderId="0" xfId="1" applyNumberFormat="1" applyFont="1" applyFill="1" applyAlignment="1">
      <alignment wrapText="1"/>
    </xf>
    <xf numFmtId="0" fontId="9" fillId="8" borderId="0" xfId="1" applyFont="1" applyFill="1" applyAlignment="1">
      <alignment wrapText="1"/>
    </xf>
    <xf numFmtId="4" fontId="3" fillId="6" borderId="0" xfId="1" applyNumberFormat="1" applyFont="1" applyFill="1" applyAlignment="1">
      <alignment horizontal="center" wrapText="1"/>
    </xf>
    <xf numFmtId="0" fontId="4" fillId="6" borderId="0" xfId="1" applyFont="1" applyFill="1"/>
    <xf numFmtId="0" fontId="0" fillId="0" borderId="0" xfId="0" applyAlignment="1">
      <alignment vertical="top"/>
    </xf>
    <xf numFmtId="0" fontId="10" fillId="0" borderId="0" xfId="0" applyFont="1"/>
    <xf numFmtId="0" fontId="11" fillId="2" borderId="0" xfId="0" applyFont="1" applyFill="1"/>
    <xf numFmtId="0" fontId="12" fillId="3" borderId="0" xfId="0" applyFont="1" applyFill="1" applyAlignment="1">
      <alignment wrapText="1"/>
    </xf>
    <xf numFmtId="0" fontId="12" fillId="3" borderId="0" xfId="0" quotePrefix="1" applyFont="1" applyFill="1" applyAlignment="1">
      <alignment wrapText="1"/>
    </xf>
    <xf numFmtId="4" fontId="12" fillId="3" borderId="0" xfId="0" applyNumberFormat="1" applyFont="1" applyFill="1"/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right" wrapText="1"/>
    </xf>
    <xf numFmtId="4" fontId="12" fillId="4" borderId="0" xfId="0" applyNumberFormat="1" applyFont="1" applyFill="1"/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horizontal="left" wrapText="1"/>
    </xf>
    <xf numFmtId="4" fontId="11" fillId="6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4" fontId="13" fillId="0" borderId="0" xfId="0" applyNumberFormat="1" applyFont="1" applyAlignment="1">
      <alignment wrapText="1"/>
    </xf>
    <xf numFmtId="0" fontId="11" fillId="6" borderId="0" xfId="0" applyFont="1" applyFill="1" applyAlignment="1">
      <alignment horizontal="right" wrapText="1"/>
    </xf>
    <xf numFmtId="4" fontId="11" fillId="6" borderId="0" xfId="0" applyNumberFormat="1" applyFont="1" applyFill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horizontal="right" wrapText="1"/>
    </xf>
    <xf numFmtId="4" fontId="15" fillId="8" borderId="0" xfId="0" applyNumberFormat="1" applyFont="1" applyFill="1" applyAlignment="1">
      <alignment wrapText="1"/>
    </xf>
    <xf numFmtId="4" fontId="14" fillId="8" borderId="0" xfId="0" applyNumberFormat="1" applyFont="1" applyFill="1" applyAlignment="1">
      <alignment wrapText="1"/>
    </xf>
    <xf numFmtId="4" fontId="11" fillId="8" borderId="0" xfId="0" applyNumberFormat="1" applyFont="1" applyFill="1" applyAlignment="1">
      <alignment wrapText="1"/>
    </xf>
    <xf numFmtId="0" fontId="13" fillId="6" borderId="0" xfId="0" applyFont="1" applyFill="1" applyAlignment="1">
      <alignment wrapText="1"/>
    </xf>
    <xf numFmtId="4" fontId="13" fillId="6" borderId="0" xfId="0" applyNumberFormat="1" applyFont="1" applyFill="1" applyAlignment="1">
      <alignment wrapText="1"/>
    </xf>
    <xf numFmtId="0" fontId="7" fillId="0" borderId="0" xfId="0" applyFont="1"/>
    <xf numFmtId="0" fontId="4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17" fillId="0" borderId="0" xfId="0" applyFont="1"/>
    <xf numFmtId="4" fontId="0" fillId="0" borderId="0" xfId="0" applyNumberFormat="1"/>
    <xf numFmtId="0" fontId="2" fillId="0" borderId="0" xfId="0" applyFont="1"/>
    <xf numFmtId="0" fontId="18" fillId="0" borderId="0" xfId="0" applyFont="1"/>
    <xf numFmtId="0" fontId="17" fillId="10" borderId="3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vertical="top" wrapText="1"/>
    </xf>
    <xf numFmtId="4" fontId="17" fillId="10" borderId="4" xfId="0" applyNumberFormat="1" applyFont="1" applyFill="1" applyBorder="1" applyAlignment="1">
      <alignment horizontal="right" vertical="top" wrapText="1"/>
    </xf>
    <xf numFmtId="4" fontId="19" fillId="6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vertical="top" wrapText="1"/>
    </xf>
    <xf numFmtId="4" fontId="19" fillId="0" borderId="4" xfId="0" applyNumberFormat="1" applyFont="1" applyBorder="1" applyAlignment="1">
      <alignment horizontal="right" vertical="top" wrapText="1"/>
    </xf>
    <xf numFmtId="0" fontId="17" fillId="11" borderId="3" xfId="0" applyFont="1" applyFill="1" applyBorder="1" applyAlignment="1">
      <alignment vertical="top" wrapText="1"/>
    </xf>
    <xf numFmtId="0" fontId="17" fillId="11" borderId="4" xfId="0" applyFont="1" applyFill="1" applyBorder="1" applyAlignment="1">
      <alignment vertical="top" wrapText="1"/>
    </xf>
    <xf numFmtId="4" fontId="17" fillId="11" borderId="4" xfId="0" applyNumberFormat="1" applyFont="1" applyFill="1" applyBorder="1" applyAlignment="1">
      <alignment horizontal="right" vertical="top" wrapText="1"/>
    </xf>
    <xf numFmtId="4" fontId="17" fillId="11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horizontal="right" vertical="top" wrapText="1"/>
    </xf>
    <xf numFmtId="4" fontId="21" fillId="6" borderId="4" xfId="0" applyNumberFormat="1" applyFont="1" applyFill="1" applyBorder="1" applyAlignment="1">
      <alignment horizontal="right" vertical="top" wrapText="1"/>
    </xf>
    <xf numFmtId="4" fontId="19" fillId="7" borderId="4" xfId="0" applyNumberFormat="1" applyFont="1" applyFill="1" applyBorder="1" applyAlignment="1">
      <alignment horizontal="right" vertical="top" wrapText="1"/>
    </xf>
    <xf numFmtId="0" fontId="19" fillId="7" borderId="4" xfId="0" applyFont="1" applyFill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4" fontId="18" fillId="12" borderId="4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25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  <xf numFmtId="4" fontId="19" fillId="0" borderId="9" xfId="0" applyNumberFormat="1" applyFont="1" applyBorder="1" applyAlignment="1">
      <alignment horizontal="right" vertical="top" wrapText="1"/>
    </xf>
    <xf numFmtId="0" fontId="22" fillId="0" borderId="0" xfId="0" applyFont="1"/>
    <xf numFmtId="4" fontId="19" fillId="0" borderId="2" xfId="0" applyNumberFormat="1" applyFont="1" applyBorder="1" applyAlignment="1">
      <alignment horizontal="right" vertical="top" wrapText="1"/>
    </xf>
    <xf numFmtId="4" fontId="19" fillId="0" borderId="14" xfId="0" applyNumberFormat="1" applyFont="1" applyBorder="1" applyAlignment="1">
      <alignment horizontal="right" vertical="top" wrapText="1"/>
    </xf>
    <xf numFmtId="4" fontId="19" fillId="0" borderId="15" xfId="0" applyNumberFormat="1" applyFont="1" applyBorder="1" applyAlignment="1">
      <alignment horizontal="right" vertical="top" wrapText="1"/>
    </xf>
    <xf numFmtId="4" fontId="19" fillId="0" borderId="13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6" borderId="0" xfId="0" applyFill="1"/>
    <xf numFmtId="0" fontId="0" fillId="14" borderId="0" xfId="0" applyFill="1"/>
    <xf numFmtId="0" fontId="0" fillId="13" borderId="0" xfId="0" applyFill="1"/>
    <xf numFmtId="0" fontId="12" fillId="8" borderId="0" xfId="0" applyFont="1" applyFill="1" applyAlignment="1">
      <alignment wrapText="1"/>
    </xf>
    <xf numFmtId="0" fontId="12" fillId="8" borderId="0" xfId="0" quotePrefix="1" applyFont="1" applyFill="1" applyAlignment="1">
      <alignment horizontal="right" wrapText="1"/>
    </xf>
    <xf numFmtId="4" fontId="12" fillId="8" borderId="0" xfId="0" applyNumberFormat="1" applyFont="1" applyFill="1"/>
    <xf numFmtId="0" fontId="0" fillId="8" borderId="0" xfId="0" applyFill="1"/>
    <xf numFmtId="0" fontId="12" fillId="10" borderId="0" xfId="0" applyFont="1" applyFill="1" applyAlignment="1">
      <alignment wrapText="1"/>
    </xf>
    <xf numFmtId="4" fontId="12" fillId="10" borderId="0" xfId="0" applyNumberFormat="1" applyFont="1" applyFill="1"/>
    <xf numFmtId="0" fontId="0" fillId="10" borderId="0" xfId="0" applyFill="1"/>
    <xf numFmtId="0" fontId="12" fillId="10" borderId="0" xfId="0" applyFont="1" applyFill="1" applyAlignment="1">
      <alignment horizontal="right" wrapText="1"/>
    </xf>
    <xf numFmtId="0" fontId="28" fillId="10" borderId="0" xfId="0" applyFont="1" applyFill="1"/>
    <xf numFmtId="0" fontId="4" fillId="15" borderId="0" xfId="0" applyFont="1" applyFill="1" applyAlignment="1">
      <alignment wrapText="1"/>
    </xf>
    <xf numFmtId="0" fontId="11" fillId="15" borderId="0" xfId="0" applyFont="1" applyFill="1" applyAlignment="1">
      <alignment horizontal="right" wrapText="1"/>
    </xf>
    <xf numFmtId="0" fontId="11" fillId="15" borderId="0" xfId="0" applyFont="1" applyFill="1" applyAlignment="1">
      <alignment wrapText="1"/>
    </xf>
    <xf numFmtId="4" fontId="11" fillId="15" borderId="0" xfId="0" applyNumberFormat="1" applyFont="1" applyFill="1"/>
    <xf numFmtId="0" fontId="0" fillId="15" borderId="0" xfId="0" applyFill="1"/>
    <xf numFmtId="0" fontId="16" fillId="15" borderId="0" xfId="0" applyFont="1" applyFill="1" applyAlignment="1">
      <alignment wrapText="1"/>
    </xf>
    <xf numFmtId="0" fontId="11" fillId="10" borderId="0" xfId="0" applyFont="1" applyFill="1" applyAlignment="1">
      <alignment horizontal="right" wrapText="1"/>
    </xf>
    <xf numFmtId="0" fontId="11" fillId="10" borderId="0" xfId="0" applyFont="1" applyFill="1" applyAlignment="1">
      <alignment wrapText="1"/>
    </xf>
    <xf numFmtId="4" fontId="11" fillId="10" borderId="0" xfId="0" applyNumberFormat="1" applyFont="1" applyFill="1"/>
    <xf numFmtId="4" fontId="13" fillId="15" borderId="0" xfId="0" applyNumberFormat="1" applyFont="1" applyFill="1" applyAlignment="1">
      <alignment wrapText="1"/>
    </xf>
    <xf numFmtId="4" fontId="11" fillId="15" borderId="0" xfId="0" applyNumberFormat="1" applyFont="1" applyFill="1" applyAlignment="1">
      <alignment wrapText="1"/>
    </xf>
    <xf numFmtId="0" fontId="29" fillId="15" borderId="0" xfId="0" applyFont="1" applyFill="1"/>
    <xf numFmtId="4" fontId="30" fillId="15" borderId="0" xfId="0" applyNumberFormat="1" applyFont="1" applyFill="1"/>
    <xf numFmtId="4" fontId="33" fillId="8" borderId="0" xfId="0" applyNumberFormat="1" applyFont="1" applyFill="1"/>
    <xf numFmtId="0" fontId="34" fillId="8" borderId="0" xfId="0" applyFont="1" applyFill="1"/>
    <xf numFmtId="4" fontId="31" fillId="8" borderId="0" xfId="0" applyNumberFormat="1" applyFont="1" applyFill="1"/>
    <xf numFmtId="0" fontId="32" fillId="8" borderId="0" xfId="0" applyFont="1" applyFill="1"/>
    <xf numFmtId="0" fontId="14" fillId="8" borderId="0" xfId="0" quotePrefix="1" applyFont="1" applyFill="1" applyAlignment="1">
      <alignment horizontal="right" wrapText="1"/>
    </xf>
    <xf numFmtId="4" fontId="4" fillId="15" borderId="0" xfId="0" applyNumberFormat="1" applyFont="1" applyFill="1"/>
    <xf numFmtId="4" fontId="16" fillId="15" borderId="0" xfId="0" applyNumberFormat="1" applyFont="1" applyFill="1"/>
    <xf numFmtId="4" fontId="11" fillId="15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 wrapText="1"/>
    </xf>
    <xf numFmtId="0" fontId="5" fillId="8" borderId="0" xfId="0" applyFont="1" applyFill="1" applyAlignment="1">
      <alignment wrapText="1"/>
    </xf>
    <xf numFmtId="4" fontId="5" fillId="10" borderId="0" xfId="1" applyNumberFormat="1" applyFont="1" applyFill="1"/>
    <xf numFmtId="0" fontId="5" fillId="13" borderId="0" xfId="1" applyFont="1" applyFill="1"/>
    <xf numFmtId="4" fontId="5" fillId="13" borderId="0" xfId="1" applyNumberFormat="1" applyFont="1" applyFill="1"/>
    <xf numFmtId="0" fontId="5" fillId="10" borderId="0" xfId="1" applyFont="1" applyFill="1" applyAlignment="1">
      <alignment horizontal="left"/>
    </xf>
    <xf numFmtId="0" fontId="5" fillId="10" borderId="0" xfId="1" applyFont="1" applyFill="1"/>
    <xf numFmtId="0" fontId="4" fillId="16" borderId="0" xfId="1" applyFont="1" applyFill="1"/>
    <xf numFmtId="0" fontId="4" fillId="16" borderId="0" xfId="1" quotePrefix="1" applyFont="1" applyFill="1"/>
    <xf numFmtId="0" fontId="4" fillId="16" borderId="0" xfId="1" applyFont="1" applyFill="1" applyAlignment="1">
      <alignment horizontal="right"/>
    </xf>
    <xf numFmtId="0" fontId="35" fillId="16" borderId="0" xfId="1" applyFont="1" applyFill="1"/>
    <xf numFmtId="0" fontId="5" fillId="8" borderId="0" xfId="1" applyFont="1" applyFill="1" applyAlignment="1">
      <alignment horizontal="left"/>
    </xf>
    <xf numFmtId="0" fontId="5" fillId="8" borderId="0" xfId="1" applyFont="1" applyFill="1"/>
    <xf numFmtId="4" fontId="5" fillId="8" borderId="0" xfId="1" applyNumberFormat="1" applyFont="1" applyFill="1"/>
    <xf numFmtId="0" fontId="4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37" fillId="16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4" fontId="3" fillId="0" borderId="0" xfId="1" applyNumberFormat="1" applyFont="1" applyAlignment="1">
      <alignment horizontal="right" wrapText="1"/>
    </xf>
    <xf numFmtId="4" fontId="39" fillId="15" borderId="0" xfId="0" applyNumberFormat="1" applyFont="1" applyFill="1"/>
    <xf numFmtId="4" fontId="14" fillId="8" borderId="0" xfId="0" applyNumberFormat="1" applyFont="1" applyFill="1"/>
    <xf numFmtId="0" fontId="3" fillId="0" borderId="0" xfId="1" applyFont="1"/>
    <xf numFmtId="4" fontId="0" fillId="6" borderId="0" xfId="0" applyNumberFormat="1" applyFill="1"/>
    <xf numFmtId="4" fontId="0" fillId="10" borderId="0" xfId="0" applyNumberFormat="1" applyFill="1"/>
    <xf numFmtId="4" fontId="27" fillId="8" borderId="0" xfId="0" applyNumberFormat="1" applyFont="1" applyFill="1"/>
    <xf numFmtId="4" fontId="27" fillId="13" borderId="0" xfId="0" applyNumberFormat="1" applyFont="1" applyFill="1"/>
    <xf numFmtId="4" fontId="9" fillId="8" borderId="0" xfId="1" applyNumberFormat="1" applyFont="1" applyFill="1" applyAlignment="1">
      <alignment wrapText="1"/>
    </xf>
    <xf numFmtId="4" fontId="0" fillId="8" borderId="0" xfId="0" applyNumberFormat="1" applyFill="1"/>
    <xf numFmtId="4" fontId="0" fillId="15" borderId="0" xfId="0" applyNumberFormat="1" applyFill="1"/>
    <xf numFmtId="4" fontId="29" fillId="15" borderId="0" xfId="0" applyNumberFormat="1" applyFont="1" applyFill="1"/>
    <xf numFmtId="4" fontId="32" fillId="8" borderId="0" xfId="0" applyNumberFormat="1" applyFont="1" applyFill="1"/>
    <xf numFmtId="4" fontId="34" fillId="8" borderId="0" xfId="0" applyNumberFormat="1" applyFont="1" applyFill="1"/>
    <xf numFmtId="0" fontId="27" fillId="10" borderId="0" xfId="0" applyFont="1" applyFill="1"/>
    <xf numFmtId="4" fontId="22" fillId="0" borderId="0" xfId="0" applyNumberFormat="1" applyFont="1"/>
    <xf numFmtId="0" fontId="38" fillId="16" borderId="0" xfId="1" applyFont="1" applyFill="1" applyAlignment="1">
      <alignment horizontal="center"/>
    </xf>
    <xf numFmtId="0" fontId="35" fillId="16" borderId="0" xfId="1" quotePrefix="1" applyFont="1" applyFill="1" applyAlignment="1">
      <alignment horizontal="center"/>
    </xf>
    <xf numFmtId="0" fontId="27" fillId="16" borderId="0" xfId="0" applyFont="1" applyFill="1" applyAlignment="1">
      <alignment horizontal="center"/>
    </xf>
    <xf numFmtId="0" fontId="27" fillId="16" borderId="0" xfId="0" applyFont="1" applyFill="1"/>
    <xf numFmtId="4" fontId="22" fillId="15" borderId="0" xfId="0" applyNumberFormat="1" applyFont="1" applyFill="1"/>
    <xf numFmtId="4" fontId="22" fillId="10" borderId="0" xfId="0" applyNumberFormat="1" applyFont="1" applyFill="1"/>
    <xf numFmtId="0" fontId="22" fillId="15" borderId="0" xfId="0" applyFont="1" applyFill="1"/>
    <xf numFmtId="4" fontId="22" fillId="6" borderId="0" xfId="0" applyNumberFormat="1" applyFont="1" applyFill="1"/>
    <xf numFmtId="4" fontId="17" fillId="6" borderId="4" xfId="0" applyNumberFormat="1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4" fontId="27" fillId="10" borderId="0" xfId="0" applyNumberFormat="1" applyFont="1" applyFill="1"/>
    <xf numFmtId="4" fontId="40" fillId="0" borderId="4" xfId="0" applyNumberFormat="1" applyFont="1" applyBorder="1" applyAlignment="1">
      <alignment horizontal="right" vertical="top" wrapText="1"/>
    </xf>
    <xf numFmtId="4" fontId="17" fillId="12" borderId="4" xfId="0" applyNumberFormat="1" applyFont="1" applyFill="1" applyBorder="1" applyAlignment="1">
      <alignment horizontal="right" vertical="top" wrapText="1"/>
    </xf>
    <xf numFmtId="4" fontId="27" fillId="17" borderId="0" xfId="0" applyNumberFormat="1" applyFont="1" applyFill="1"/>
    <xf numFmtId="0" fontId="42" fillId="0" borderId="0" xfId="1" applyFont="1" applyAlignment="1">
      <alignment horizontal="left" wrapText="1"/>
    </xf>
    <xf numFmtId="0" fontId="42" fillId="0" borderId="0" xfId="1" applyFont="1" applyAlignment="1">
      <alignment wrapText="1"/>
    </xf>
    <xf numFmtId="4" fontId="42" fillId="0" borderId="0" xfId="1" applyNumberFormat="1" applyFont="1" applyAlignment="1">
      <alignment wrapText="1"/>
    </xf>
    <xf numFmtId="4" fontId="41" fillId="0" borderId="0" xfId="0" applyNumberFormat="1" applyFont="1"/>
    <xf numFmtId="0" fontId="36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right"/>
    </xf>
    <xf numFmtId="0" fontId="7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/>
    <xf numFmtId="0" fontId="8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0" fillId="0" borderId="0" xfId="0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7" fillId="6" borderId="1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0" fontId="19" fillId="0" borderId="1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0" fillId="6" borderId="1" xfId="0" applyFont="1" applyFill="1" applyBorder="1" applyAlignment="1">
      <alignment vertical="top"/>
    </xf>
    <xf numFmtId="0" fontId="20" fillId="6" borderId="2" xfId="0" applyFont="1" applyFill="1" applyBorder="1" applyAlignment="1">
      <alignment vertical="top"/>
    </xf>
    <xf numFmtId="0" fontId="19" fillId="0" borderId="12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7" fillId="6" borderId="1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2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top"/>
    </xf>
    <xf numFmtId="0" fontId="23" fillId="6" borderId="2" xfId="0" applyFont="1" applyFill="1" applyBorder="1" applyAlignment="1">
      <alignment vertical="top"/>
    </xf>
    <xf numFmtId="0" fontId="18" fillId="12" borderId="7" xfId="0" applyFont="1" applyFill="1" applyBorder="1" applyAlignment="1">
      <alignment vertical="top" wrapText="1"/>
    </xf>
    <xf numFmtId="0" fontId="18" fillId="12" borderId="8" xfId="0" applyFont="1" applyFill="1" applyBorder="1" applyAlignment="1">
      <alignment vertical="top" wrapText="1"/>
    </xf>
    <xf numFmtId="0" fontId="18" fillId="12" borderId="4" xfId="0" applyFont="1" applyFill="1" applyBorder="1" applyAlignment="1">
      <alignment vertical="top" wrapText="1"/>
    </xf>
    <xf numFmtId="0" fontId="18" fillId="12" borderId="1" xfId="0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horizontal="right" vertical="top" wrapText="1"/>
    </xf>
    <xf numFmtId="0" fontId="17" fillId="10" borderId="2" xfId="0" applyFont="1" applyFill="1" applyBorder="1" applyAlignment="1">
      <alignment horizontal="right" vertical="top" wrapText="1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18"/>
  <sheetViews>
    <sheetView zoomScaleNormal="100" workbookViewId="0">
      <selection activeCell="B4" sqref="B4:F4"/>
    </sheetView>
  </sheetViews>
  <sheetFormatPr defaultRowHeight="15" x14ac:dyDescent="0.25"/>
  <cols>
    <col min="1" max="1" width="1.85546875" customWidth="1"/>
    <col min="2" max="2" width="5.42578125" customWidth="1"/>
    <col min="3" max="3" width="25.85546875" customWidth="1"/>
    <col min="4" max="4" width="9.85546875" customWidth="1"/>
    <col min="5" max="5" width="11.42578125" customWidth="1"/>
    <col min="6" max="6" width="29" customWidth="1"/>
    <col min="7" max="7" width="18.85546875" customWidth="1"/>
    <col min="8" max="8" width="22.7109375" customWidth="1"/>
    <col min="10" max="10" width="10" customWidth="1"/>
  </cols>
  <sheetData>
    <row r="2" spans="2:8" x14ac:dyDescent="0.25">
      <c r="B2" s="184" t="s">
        <v>296</v>
      </c>
      <c r="C2" s="185"/>
      <c r="D2" s="185"/>
      <c r="E2" s="185"/>
      <c r="F2" s="185"/>
    </row>
    <row r="3" spans="2:8" x14ac:dyDescent="0.25">
      <c r="B3" s="184" t="s">
        <v>301</v>
      </c>
      <c r="C3" s="185"/>
      <c r="D3" s="185"/>
      <c r="E3" s="185"/>
      <c r="F3" s="185"/>
    </row>
    <row r="4" spans="2:8" x14ac:dyDescent="0.25">
      <c r="B4" s="184" t="s">
        <v>302</v>
      </c>
      <c r="C4" s="185"/>
      <c r="D4" s="185"/>
      <c r="E4" s="185"/>
      <c r="F4" s="185"/>
    </row>
    <row r="5" spans="2:8" ht="23.25" x14ac:dyDescent="0.35">
      <c r="B5" s="186" t="s">
        <v>256</v>
      </c>
      <c r="C5" s="187"/>
      <c r="D5" s="187"/>
      <c r="E5" s="187"/>
      <c r="F5" s="187"/>
    </row>
    <row r="6" spans="2:8" ht="23.25" x14ac:dyDescent="0.35">
      <c r="B6" s="189" t="s">
        <v>277</v>
      </c>
      <c r="C6" s="186"/>
      <c r="D6" s="186"/>
      <c r="E6" s="186"/>
      <c r="F6" s="186"/>
    </row>
    <row r="7" spans="2:8" x14ac:dyDescent="0.25">
      <c r="B7" s="188"/>
      <c r="C7" s="188"/>
      <c r="D7" s="188"/>
      <c r="E7" s="188"/>
      <c r="F7" s="188"/>
    </row>
    <row r="8" spans="2:8" x14ac:dyDescent="0.25">
      <c r="B8" s="195" t="s">
        <v>68</v>
      </c>
      <c r="C8" s="195"/>
      <c r="D8" s="195"/>
      <c r="E8" s="195"/>
      <c r="F8" s="195"/>
    </row>
    <row r="9" spans="2:8" x14ac:dyDescent="0.25">
      <c r="B9" s="192" t="s">
        <v>0</v>
      </c>
      <c r="C9" s="192"/>
      <c r="D9" s="192"/>
      <c r="E9" s="192"/>
      <c r="F9" s="192"/>
    </row>
    <row r="10" spans="2:8" x14ac:dyDescent="0.25">
      <c r="B10" s="184" t="s">
        <v>278</v>
      </c>
      <c r="C10" s="185"/>
      <c r="D10" s="185"/>
      <c r="E10" s="185"/>
      <c r="F10" s="185"/>
    </row>
    <row r="11" spans="2:8" x14ac:dyDescent="0.25">
      <c r="B11" s="184" t="s">
        <v>69</v>
      </c>
      <c r="C11" s="185"/>
      <c r="D11" s="185"/>
      <c r="E11" s="185"/>
      <c r="F11" s="185"/>
    </row>
    <row r="12" spans="2:8" x14ac:dyDescent="0.25">
      <c r="B12" s="185"/>
      <c r="C12" s="185"/>
      <c r="D12" s="185"/>
      <c r="E12" s="185"/>
      <c r="F12" s="185"/>
    </row>
    <row r="13" spans="2:8" x14ac:dyDescent="0.25">
      <c r="B13" s="1"/>
      <c r="C13" s="1"/>
      <c r="D13" s="2"/>
      <c r="E13" s="2"/>
      <c r="F13" s="140" t="s">
        <v>247</v>
      </c>
      <c r="G13" s="141" t="s">
        <v>253</v>
      </c>
      <c r="H13" s="141" t="s">
        <v>255</v>
      </c>
    </row>
    <row r="14" spans="2:8" x14ac:dyDescent="0.25">
      <c r="B14" s="1"/>
      <c r="C14" s="1"/>
      <c r="D14" s="10"/>
      <c r="E14" s="10"/>
      <c r="F14" s="140">
        <v>2022</v>
      </c>
      <c r="G14" s="141" t="s">
        <v>254</v>
      </c>
      <c r="H14" s="141">
        <v>2022</v>
      </c>
    </row>
    <row r="15" spans="2:8" x14ac:dyDescent="0.25">
      <c r="B15" s="11" t="s">
        <v>1</v>
      </c>
      <c r="C15" s="12" t="s">
        <v>2</v>
      </c>
      <c r="D15" s="13"/>
      <c r="E15" s="13"/>
      <c r="F15" s="13">
        <f>SUM(F16+F17+F18)</f>
        <v>5225000</v>
      </c>
      <c r="G15" s="168">
        <v>-2679673</v>
      </c>
      <c r="H15" s="168">
        <f>SUM(H16:H18)</f>
        <v>2545327</v>
      </c>
    </row>
    <row r="16" spans="2:8" x14ac:dyDescent="0.25">
      <c r="B16" s="4" t="s">
        <v>287</v>
      </c>
      <c r="C16" s="3" t="s">
        <v>3</v>
      </c>
      <c r="D16" s="5"/>
      <c r="E16" s="5"/>
      <c r="F16" s="5">
        <v>4625000</v>
      </c>
      <c r="G16" s="58">
        <v>-2465673</v>
      </c>
      <c r="H16" s="58">
        <f>SUM(F16:G16)</f>
        <v>2159327</v>
      </c>
    </row>
    <row r="17" spans="2:8" ht="23.25" x14ac:dyDescent="0.25">
      <c r="B17" s="4"/>
      <c r="C17" s="3" t="s">
        <v>4</v>
      </c>
      <c r="D17" s="5"/>
      <c r="E17" s="5"/>
      <c r="F17" s="5">
        <v>300000</v>
      </c>
      <c r="G17" s="58">
        <v>-300000</v>
      </c>
      <c r="H17" s="58">
        <v>0</v>
      </c>
    </row>
    <row r="18" spans="2:8" x14ac:dyDescent="0.25">
      <c r="B18" s="4">
        <v>8</v>
      </c>
      <c r="C18" s="3" t="s">
        <v>232</v>
      </c>
      <c r="D18" s="5"/>
      <c r="E18" s="5"/>
      <c r="F18" s="5">
        <v>300000</v>
      </c>
      <c r="G18" s="58">
        <v>86000</v>
      </c>
      <c r="H18" s="58">
        <v>386000</v>
      </c>
    </row>
    <row r="19" spans="2:8" x14ac:dyDescent="0.25">
      <c r="B19" s="11" t="s">
        <v>5</v>
      </c>
      <c r="C19" s="12" t="s">
        <v>6</v>
      </c>
      <c r="D19" s="13"/>
      <c r="E19" s="13"/>
      <c r="F19" s="13">
        <f>SUM(F20+F21)</f>
        <v>5060100</v>
      </c>
      <c r="G19" s="168">
        <f>SUM(G20:G21)</f>
        <v>-2741294</v>
      </c>
      <c r="H19" s="168">
        <f>SUM(H20:H21)</f>
        <v>2418806</v>
      </c>
    </row>
    <row r="20" spans="2:8" x14ac:dyDescent="0.25">
      <c r="B20" s="4" t="s">
        <v>288</v>
      </c>
      <c r="C20" s="3" t="s">
        <v>7</v>
      </c>
      <c r="D20" s="5"/>
      <c r="E20" s="5"/>
      <c r="F20" s="5">
        <v>1780100</v>
      </c>
      <c r="G20" s="58">
        <v>-327294</v>
      </c>
      <c r="H20" s="58">
        <f>SUM(F20:G20)</f>
        <v>1452806</v>
      </c>
    </row>
    <row r="21" spans="2:8" ht="23.25" x14ac:dyDescent="0.25">
      <c r="B21" s="4" t="s">
        <v>289</v>
      </c>
      <c r="C21" s="3" t="s">
        <v>8</v>
      </c>
      <c r="D21" s="5"/>
      <c r="E21" s="5"/>
      <c r="F21" s="5">
        <v>3280000</v>
      </c>
      <c r="G21" s="58">
        <v>-2414000</v>
      </c>
      <c r="H21" s="58">
        <v>966000</v>
      </c>
    </row>
    <row r="22" spans="2:8" x14ac:dyDescent="0.25">
      <c r="B22" s="11" t="s">
        <v>9</v>
      </c>
      <c r="C22" s="12" t="s">
        <v>294</v>
      </c>
      <c r="D22" s="13"/>
      <c r="E22" s="13"/>
      <c r="F22" s="13">
        <f>SUM(F23)</f>
        <v>190210.15</v>
      </c>
      <c r="G22" s="168">
        <f>SUM(G23)</f>
        <v>-89000</v>
      </c>
      <c r="H22" s="168">
        <f>SUM(H23)</f>
        <v>101210.15</v>
      </c>
    </row>
    <row r="23" spans="2:8" ht="23.25" x14ac:dyDescent="0.25">
      <c r="B23" s="4" t="s">
        <v>60</v>
      </c>
      <c r="C23" s="3" t="s">
        <v>10</v>
      </c>
      <c r="D23" s="5"/>
      <c r="E23" s="5"/>
      <c r="F23" s="5">
        <v>190210.15</v>
      </c>
      <c r="G23" s="58">
        <v>-89000</v>
      </c>
      <c r="H23" s="58">
        <f>SUM(F23:G23)</f>
        <v>101210.15</v>
      </c>
    </row>
    <row r="24" spans="2:8" x14ac:dyDescent="0.25">
      <c r="B24" s="4"/>
      <c r="C24" s="3"/>
      <c r="D24" s="5"/>
      <c r="E24" s="5"/>
      <c r="F24" s="5"/>
      <c r="G24" s="58"/>
      <c r="H24" s="58"/>
    </row>
    <row r="25" spans="2:8" x14ac:dyDescent="0.25">
      <c r="B25" s="4"/>
      <c r="C25" s="3" t="s">
        <v>11</v>
      </c>
      <c r="D25" s="5"/>
      <c r="E25" s="5"/>
      <c r="F25" s="5">
        <v>5225000</v>
      </c>
      <c r="G25" s="160">
        <f>SUM(G15)</f>
        <v>-2679673</v>
      </c>
      <c r="H25" s="160">
        <f>SUM(H15)</f>
        <v>2545327</v>
      </c>
    </row>
    <row r="26" spans="2:8" x14ac:dyDescent="0.25">
      <c r="B26" s="4"/>
      <c r="C26" s="3" t="s">
        <v>12</v>
      </c>
      <c r="D26" s="5"/>
      <c r="E26" s="5"/>
      <c r="F26" s="5">
        <v>5060100</v>
      </c>
      <c r="G26" s="160">
        <f>SUM(G19)</f>
        <v>-2741294</v>
      </c>
      <c r="H26" s="160">
        <f>SUM(H19)</f>
        <v>2418806</v>
      </c>
    </row>
    <row r="27" spans="2:8" x14ac:dyDescent="0.25">
      <c r="B27" s="4"/>
      <c r="C27" s="3" t="s">
        <v>233</v>
      </c>
      <c r="D27" s="5"/>
      <c r="E27" s="5"/>
      <c r="F27" s="5">
        <v>190210.15</v>
      </c>
      <c r="G27" s="160">
        <f>SUM(G22)</f>
        <v>-89000</v>
      </c>
      <c r="H27" s="160">
        <f>SUM(H22)</f>
        <v>101210.15</v>
      </c>
    </row>
    <row r="28" spans="2:8" x14ac:dyDescent="0.25">
      <c r="B28" s="14" t="s">
        <v>292</v>
      </c>
      <c r="C28" s="15" t="s">
        <v>293</v>
      </c>
      <c r="D28" s="17"/>
      <c r="E28" s="17"/>
      <c r="F28" s="17"/>
      <c r="G28" s="168"/>
      <c r="H28" s="168"/>
    </row>
    <row r="29" spans="2:8" x14ac:dyDescent="0.25">
      <c r="B29" s="4"/>
      <c r="C29" s="3" t="s">
        <v>295</v>
      </c>
      <c r="D29" s="5"/>
      <c r="E29" s="5"/>
      <c r="F29" s="5">
        <v>-25310.85</v>
      </c>
      <c r="G29" s="160">
        <v>25310.85</v>
      </c>
      <c r="H29" s="160">
        <v>25310.85</v>
      </c>
    </row>
    <row r="30" spans="2:8" x14ac:dyDescent="0.25">
      <c r="B30" s="4"/>
      <c r="C30" s="3" t="s">
        <v>297</v>
      </c>
      <c r="D30" s="5"/>
      <c r="E30" s="5"/>
      <c r="F30" s="5">
        <f ca="1">SUM(F25+F26+F27+F30)</f>
        <v>0</v>
      </c>
      <c r="G30" s="160">
        <f ca="1">SUM(G25+G26+G27+G30)</f>
        <v>0</v>
      </c>
      <c r="H30" s="160">
        <f>SUM(H25-H26-H27-H29)</f>
        <v>7.2759576141834259E-12</v>
      </c>
    </row>
    <row r="31" spans="2:8" x14ac:dyDescent="0.25">
      <c r="B31" s="190"/>
      <c r="C31" s="191"/>
      <c r="D31" s="191"/>
      <c r="E31" s="191"/>
      <c r="F31" s="191"/>
      <c r="G31" s="160"/>
    </row>
    <row r="32" spans="2:8" x14ac:dyDescent="0.25">
      <c r="B32" s="192" t="s">
        <v>13</v>
      </c>
      <c r="C32" s="192"/>
      <c r="D32" s="192"/>
      <c r="E32" s="192"/>
      <c r="F32" s="192"/>
    </row>
    <row r="33" spans="2:8" x14ac:dyDescent="0.25">
      <c r="B33" s="185"/>
      <c r="C33" s="185"/>
      <c r="D33" s="185"/>
      <c r="E33" s="185"/>
      <c r="F33" s="185"/>
    </row>
    <row r="34" spans="2:8" x14ac:dyDescent="0.25">
      <c r="B34" s="184" t="s">
        <v>222</v>
      </c>
      <c r="C34" s="185"/>
      <c r="D34" s="185"/>
      <c r="E34" s="185"/>
      <c r="F34" s="185"/>
    </row>
    <row r="35" spans="2:8" x14ac:dyDescent="0.25">
      <c r="B35" s="184" t="s">
        <v>70</v>
      </c>
      <c r="C35" s="185"/>
      <c r="D35" s="185"/>
      <c r="E35" s="185"/>
      <c r="F35" s="185"/>
    </row>
    <row r="36" spans="2:8" x14ac:dyDescent="0.25">
      <c r="B36" s="9"/>
      <c r="C36" s="9"/>
      <c r="D36" s="9"/>
      <c r="E36" s="9"/>
      <c r="F36" s="9"/>
    </row>
    <row r="37" spans="2:8" x14ac:dyDescent="0.25">
      <c r="B37" s="136" t="s">
        <v>14</v>
      </c>
      <c r="C37" s="133"/>
      <c r="D37" s="134"/>
      <c r="E37" s="134"/>
      <c r="F37" s="162" t="s">
        <v>248</v>
      </c>
      <c r="G37" s="163" t="s">
        <v>253</v>
      </c>
      <c r="H37" s="164" t="s">
        <v>258</v>
      </c>
    </row>
    <row r="38" spans="2:8" x14ac:dyDescent="0.25">
      <c r="B38" s="136" t="s">
        <v>15</v>
      </c>
      <c r="C38" s="136" t="s">
        <v>16</v>
      </c>
      <c r="D38" s="135"/>
      <c r="E38" s="135"/>
      <c r="F38" s="161">
        <v>2022</v>
      </c>
      <c r="G38" s="142" t="s">
        <v>257</v>
      </c>
      <c r="H38" s="142" t="s">
        <v>285</v>
      </c>
    </row>
    <row r="39" spans="2:8" x14ac:dyDescent="0.25">
      <c r="B39" s="129" t="s">
        <v>17</v>
      </c>
      <c r="C39" s="129"/>
      <c r="D39" s="129"/>
      <c r="E39" s="129"/>
      <c r="F39" s="130">
        <f>SUM(F40+F63+F67)</f>
        <v>5225000</v>
      </c>
      <c r="G39" s="152">
        <f>SUM(G40+G63+G67)</f>
        <v>-2679673</v>
      </c>
      <c r="H39" s="152">
        <f>SUM(H40+H63+H67)</f>
        <v>2545327</v>
      </c>
    </row>
    <row r="40" spans="2:8" x14ac:dyDescent="0.25">
      <c r="B40" s="131">
        <v>6</v>
      </c>
      <c r="C40" s="132" t="s">
        <v>3</v>
      </c>
      <c r="D40" s="128"/>
      <c r="E40" s="128"/>
      <c r="F40" s="128">
        <f>SUM(F41+F45+F48+F51+F56+F60)</f>
        <v>4625000</v>
      </c>
      <c r="G40" s="150">
        <f>SUM(G41+G45+G48+G51+G56+G60)</f>
        <v>-2465673</v>
      </c>
      <c r="H40" s="150">
        <f>SUM(H41+H45+H48+H51+H56+H60)</f>
        <v>2159327</v>
      </c>
    </row>
    <row r="41" spans="2:8" x14ac:dyDescent="0.25">
      <c r="B41" s="11">
        <v>61</v>
      </c>
      <c r="C41" s="12" t="s">
        <v>18</v>
      </c>
      <c r="D41" s="13"/>
      <c r="E41" s="13"/>
      <c r="F41" s="13">
        <f>SUM(F42:F44)</f>
        <v>440000</v>
      </c>
      <c r="G41" s="149">
        <f>SUM(G42:G44)</f>
        <v>287000</v>
      </c>
      <c r="H41" s="149">
        <f>SUM(H42:H44)</f>
        <v>727000</v>
      </c>
    </row>
    <row r="42" spans="2:8" x14ac:dyDescent="0.25">
      <c r="B42" s="8">
        <v>611</v>
      </c>
      <c r="C42" s="6" t="s">
        <v>19</v>
      </c>
      <c r="D42" s="7"/>
      <c r="E42" s="7"/>
      <c r="F42" s="7">
        <v>400000</v>
      </c>
      <c r="G42" s="58">
        <v>307000</v>
      </c>
      <c r="H42" s="58">
        <v>707000</v>
      </c>
    </row>
    <row r="43" spans="2:8" x14ac:dyDescent="0.25">
      <c r="B43" s="8">
        <v>613</v>
      </c>
      <c r="C43" s="6" t="s">
        <v>20</v>
      </c>
      <c r="D43" s="7"/>
      <c r="E43" s="7"/>
      <c r="F43" s="7">
        <v>30000</v>
      </c>
      <c r="G43" s="58">
        <v>-10000</v>
      </c>
      <c r="H43" s="58">
        <v>20000</v>
      </c>
    </row>
    <row r="44" spans="2:8" x14ac:dyDescent="0.25">
      <c r="B44" s="8">
        <v>614</v>
      </c>
      <c r="C44" s="6" t="s">
        <v>21</v>
      </c>
      <c r="D44" s="7"/>
      <c r="E44" s="7"/>
      <c r="F44" s="145">
        <v>10000</v>
      </c>
      <c r="G44" s="58">
        <v>-10000</v>
      </c>
      <c r="H44" s="58">
        <v>0</v>
      </c>
    </row>
    <row r="45" spans="2:8" x14ac:dyDescent="0.25">
      <c r="B45" s="11">
        <v>63</v>
      </c>
      <c r="C45" s="12" t="s">
        <v>22</v>
      </c>
      <c r="D45" s="13"/>
      <c r="E45" s="13"/>
      <c r="F45" s="13">
        <f>SUM(F46+F47)</f>
        <v>3300000</v>
      </c>
      <c r="G45" s="149">
        <f>SUM(G46:G47)</f>
        <v>-2276875</v>
      </c>
      <c r="H45" s="149">
        <f>SUM(H46:H47)</f>
        <v>1023125</v>
      </c>
    </row>
    <row r="46" spans="2:8" x14ac:dyDescent="0.25">
      <c r="B46" s="176">
        <v>633</v>
      </c>
      <c r="C46" s="177" t="s">
        <v>23</v>
      </c>
      <c r="D46" s="178"/>
      <c r="E46" s="178"/>
      <c r="F46" s="178">
        <v>1800000</v>
      </c>
      <c r="G46" s="179">
        <v>-794375</v>
      </c>
      <c r="H46" s="179">
        <v>1005625</v>
      </c>
    </row>
    <row r="47" spans="2:8" ht="23.25" x14ac:dyDescent="0.25">
      <c r="B47" s="8">
        <v>634</v>
      </c>
      <c r="C47" s="6" t="s">
        <v>24</v>
      </c>
      <c r="D47" s="7"/>
      <c r="E47" s="7"/>
      <c r="F47" s="7">
        <v>1500000</v>
      </c>
      <c r="G47" s="58">
        <v>-1482500</v>
      </c>
      <c r="H47" s="58">
        <v>17500</v>
      </c>
    </row>
    <row r="48" spans="2:8" x14ac:dyDescent="0.25">
      <c r="B48" s="11">
        <v>64</v>
      </c>
      <c r="C48" s="12" t="s">
        <v>25</v>
      </c>
      <c r="D48" s="13"/>
      <c r="E48" s="13"/>
      <c r="F48" s="13">
        <f>SUM(F49:F50)</f>
        <v>110000</v>
      </c>
      <c r="G48" s="149">
        <f>SUM(G49:G50)</f>
        <v>-15998</v>
      </c>
      <c r="H48" s="149">
        <f>SUM(H49:H50)</f>
        <v>94002</v>
      </c>
    </row>
    <row r="49" spans="2:8" x14ac:dyDescent="0.25">
      <c r="B49" s="8">
        <v>641</v>
      </c>
      <c r="C49" s="6" t="s">
        <v>26</v>
      </c>
      <c r="D49" s="7"/>
      <c r="E49" s="7"/>
      <c r="F49" s="7">
        <v>10000</v>
      </c>
      <c r="G49" s="58">
        <v>-9998</v>
      </c>
      <c r="H49" s="58">
        <v>2</v>
      </c>
    </row>
    <row r="50" spans="2:8" x14ac:dyDescent="0.25">
      <c r="B50" s="8">
        <v>642</v>
      </c>
      <c r="C50" s="6" t="s">
        <v>27</v>
      </c>
      <c r="D50" s="7"/>
      <c r="E50" s="7"/>
      <c r="F50" s="7">
        <v>100000</v>
      </c>
      <c r="G50" s="58">
        <v>-6000</v>
      </c>
      <c r="H50" s="58">
        <v>94000</v>
      </c>
    </row>
    <row r="51" spans="2:8" ht="34.5" x14ac:dyDescent="0.25">
      <c r="B51" s="11">
        <v>65</v>
      </c>
      <c r="C51" s="12" t="s">
        <v>28</v>
      </c>
      <c r="D51" s="13"/>
      <c r="E51" s="13"/>
      <c r="F51" s="13">
        <f>SUM(F52:F55)</f>
        <v>275000</v>
      </c>
      <c r="G51" s="149">
        <f>SUM(G52:G55)</f>
        <v>-153800</v>
      </c>
      <c r="H51" s="149">
        <f>SUM(H52:H55)</f>
        <v>121200</v>
      </c>
    </row>
    <row r="52" spans="2:8" x14ac:dyDescent="0.25">
      <c r="B52" s="8">
        <v>651</v>
      </c>
      <c r="C52" s="6" t="s">
        <v>29</v>
      </c>
      <c r="D52" s="7"/>
      <c r="E52" s="7"/>
      <c r="F52" s="7">
        <v>5000</v>
      </c>
      <c r="G52" s="58">
        <v>-4800</v>
      </c>
      <c r="H52" s="58">
        <v>200</v>
      </c>
    </row>
    <row r="53" spans="2:8" x14ac:dyDescent="0.25">
      <c r="B53" s="8">
        <v>652</v>
      </c>
      <c r="C53" s="6" t="s">
        <v>30</v>
      </c>
      <c r="D53" s="7"/>
      <c r="E53" s="7"/>
      <c r="F53" s="7">
        <v>20000</v>
      </c>
      <c r="G53" s="58">
        <v>-19400</v>
      </c>
      <c r="H53" s="58">
        <v>600</v>
      </c>
    </row>
    <row r="54" spans="2:8" x14ac:dyDescent="0.25">
      <c r="B54" s="8">
        <v>653</v>
      </c>
      <c r="C54" s="6" t="s">
        <v>235</v>
      </c>
      <c r="D54" s="7"/>
      <c r="E54" s="7"/>
      <c r="F54" s="7">
        <v>50000</v>
      </c>
      <c r="G54" s="58">
        <v>-42600</v>
      </c>
      <c r="H54" s="58">
        <v>7400</v>
      </c>
    </row>
    <row r="55" spans="2:8" x14ac:dyDescent="0.25">
      <c r="B55" s="8">
        <v>653</v>
      </c>
      <c r="C55" s="6" t="s">
        <v>234</v>
      </c>
      <c r="D55" s="7"/>
      <c r="E55" s="7"/>
      <c r="F55" s="7">
        <v>200000</v>
      </c>
      <c r="G55" s="58">
        <v>-87000</v>
      </c>
      <c r="H55" s="58">
        <v>113000</v>
      </c>
    </row>
    <row r="56" spans="2:8" ht="39" customHeight="1" x14ac:dyDescent="0.25">
      <c r="B56" s="14">
        <v>66</v>
      </c>
      <c r="C56" s="15" t="s">
        <v>265</v>
      </c>
      <c r="D56" s="16"/>
      <c r="E56" s="16"/>
      <c r="F56" s="17">
        <f>SUM(F58)</f>
        <v>400000</v>
      </c>
      <c r="G56" s="168">
        <f>SUM(G57)</f>
        <v>-293000</v>
      </c>
      <c r="H56" s="168">
        <f>SUM(H57)</f>
        <v>107000</v>
      </c>
    </row>
    <row r="57" spans="2:8" ht="23.25" x14ac:dyDescent="0.25">
      <c r="B57" s="8">
        <v>661</v>
      </c>
      <c r="C57" s="6" t="s">
        <v>266</v>
      </c>
      <c r="D57" s="7"/>
      <c r="E57" s="7"/>
      <c r="F57" s="7">
        <f>SUM(F58)</f>
        <v>400000</v>
      </c>
      <c r="G57" s="58">
        <v>-293000</v>
      </c>
      <c r="H57" s="58">
        <v>107000</v>
      </c>
    </row>
    <row r="58" spans="2:8" x14ac:dyDescent="0.25">
      <c r="B58" s="8">
        <v>661</v>
      </c>
      <c r="C58" s="6" t="s">
        <v>267</v>
      </c>
      <c r="D58" s="7"/>
      <c r="E58" s="7"/>
      <c r="F58" s="7">
        <v>400000</v>
      </c>
      <c r="G58" s="58">
        <v>-293000</v>
      </c>
      <c r="H58" s="58">
        <v>107000</v>
      </c>
    </row>
    <row r="59" spans="2:8" x14ac:dyDescent="0.25">
      <c r="B59" s="8">
        <v>663</v>
      </c>
      <c r="C59" s="6" t="s">
        <v>286</v>
      </c>
      <c r="D59" s="7"/>
      <c r="E59" s="7"/>
      <c r="F59" s="7">
        <v>0</v>
      </c>
      <c r="G59" s="58">
        <v>2300</v>
      </c>
      <c r="H59" s="58">
        <v>2300</v>
      </c>
    </row>
    <row r="60" spans="2:8" x14ac:dyDescent="0.25">
      <c r="B60" s="14">
        <v>68</v>
      </c>
      <c r="C60" s="15" t="s">
        <v>31</v>
      </c>
      <c r="D60" s="16"/>
      <c r="E60" s="16"/>
      <c r="F60" s="17">
        <f>SUM(F61)</f>
        <v>100000</v>
      </c>
      <c r="G60" s="149">
        <f>SUM(G61)</f>
        <v>-13000</v>
      </c>
      <c r="H60" s="149">
        <f>SUM(H61)</f>
        <v>87000</v>
      </c>
    </row>
    <row r="61" spans="2:8" x14ac:dyDescent="0.25">
      <c r="B61" s="8">
        <v>683</v>
      </c>
      <c r="C61" s="6" t="s">
        <v>201</v>
      </c>
      <c r="D61" s="7"/>
      <c r="E61" s="7"/>
      <c r="F61" s="7">
        <v>100000</v>
      </c>
      <c r="G61" s="58">
        <v>-13000</v>
      </c>
      <c r="H61" s="58">
        <v>87000</v>
      </c>
    </row>
    <row r="62" spans="2:8" x14ac:dyDescent="0.25">
      <c r="B62" s="8"/>
      <c r="C62" s="6"/>
      <c r="D62" s="7"/>
      <c r="E62" s="7"/>
      <c r="F62" s="7"/>
    </row>
    <row r="63" spans="2:8" x14ac:dyDescent="0.25">
      <c r="B63" s="137">
        <v>7</v>
      </c>
      <c r="C63" s="138" t="s">
        <v>4</v>
      </c>
      <c r="D63" s="139"/>
      <c r="E63" s="139"/>
      <c r="F63" s="139">
        <f t="shared" ref="F63:H64" si="0">SUM(F64)</f>
        <v>300000</v>
      </c>
      <c r="G63" s="151">
        <f t="shared" si="0"/>
        <v>-300000</v>
      </c>
      <c r="H63" s="151">
        <f t="shared" si="0"/>
        <v>0</v>
      </c>
    </row>
    <row r="64" spans="2:8" ht="23.25" x14ac:dyDescent="0.25">
      <c r="B64" s="11">
        <v>71</v>
      </c>
      <c r="C64" s="12" t="s">
        <v>32</v>
      </c>
      <c r="D64" s="13"/>
      <c r="E64" s="13"/>
      <c r="F64" s="13">
        <f t="shared" si="0"/>
        <v>300000</v>
      </c>
      <c r="G64" s="149">
        <f t="shared" si="0"/>
        <v>-300000</v>
      </c>
      <c r="H64" s="149">
        <f t="shared" si="0"/>
        <v>0</v>
      </c>
    </row>
    <row r="65" spans="2:9" ht="23.25" x14ac:dyDescent="0.25">
      <c r="B65" s="8">
        <v>711</v>
      </c>
      <c r="C65" s="6" t="s">
        <v>33</v>
      </c>
      <c r="D65" s="7"/>
      <c r="E65" s="7"/>
      <c r="F65" s="7">
        <v>300000</v>
      </c>
      <c r="G65" s="58">
        <v>-300000</v>
      </c>
      <c r="H65" s="58">
        <v>0</v>
      </c>
    </row>
    <row r="66" spans="2:9" x14ac:dyDescent="0.25">
      <c r="B66" s="8"/>
      <c r="C66" s="6"/>
      <c r="D66" s="7"/>
      <c r="E66" s="7"/>
      <c r="F66" s="7"/>
      <c r="H66" s="58"/>
    </row>
    <row r="67" spans="2:9" x14ac:dyDescent="0.25">
      <c r="B67" s="137"/>
      <c r="C67" s="138" t="s">
        <v>59</v>
      </c>
      <c r="D67" s="139"/>
      <c r="E67" s="139"/>
      <c r="F67" s="139">
        <f>SUM(F68)</f>
        <v>300000</v>
      </c>
      <c r="G67" s="151">
        <f>SUM(G68)</f>
        <v>86000</v>
      </c>
      <c r="H67" s="151">
        <f>SUM(H68)</f>
        <v>386000</v>
      </c>
    </row>
    <row r="68" spans="2:9" x14ac:dyDescent="0.25">
      <c r="B68" s="11">
        <v>8</v>
      </c>
      <c r="C68" s="12" t="s">
        <v>230</v>
      </c>
      <c r="D68" s="13"/>
      <c r="E68" s="13"/>
      <c r="F68" s="13">
        <f>SUM(F69+F71)</f>
        <v>300000</v>
      </c>
      <c r="G68" s="160">
        <f>SUM(G69+G71)</f>
        <v>86000</v>
      </c>
      <c r="H68" s="58">
        <f>SUM(H69+H71)</f>
        <v>386000</v>
      </c>
    </row>
    <row r="69" spans="2:9" x14ac:dyDescent="0.25">
      <c r="B69" s="8">
        <v>84</v>
      </c>
      <c r="C69" s="6" t="s">
        <v>231</v>
      </c>
      <c r="D69" s="7"/>
      <c r="E69" s="7"/>
      <c r="F69" s="7">
        <v>300000</v>
      </c>
      <c r="G69" s="58">
        <f>SUM(G70)</f>
        <v>0</v>
      </c>
      <c r="H69" s="58">
        <f>SUM(H70)</f>
        <v>300000</v>
      </c>
      <c r="I69" s="7"/>
    </row>
    <row r="70" spans="2:9" x14ac:dyDescent="0.25">
      <c r="B70" s="8">
        <v>842</v>
      </c>
      <c r="C70" s="6" t="s">
        <v>231</v>
      </c>
      <c r="D70" s="7"/>
      <c r="E70" s="7"/>
      <c r="F70" s="7">
        <v>300000</v>
      </c>
      <c r="G70" s="58">
        <v>0</v>
      </c>
      <c r="H70" s="58">
        <v>300000</v>
      </c>
    </row>
    <row r="71" spans="2:9" ht="23.25" x14ac:dyDescent="0.25">
      <c r="B71" s="8">
        <v>847</v>
      </c>
      <c r="C71" s="6" t="s">
        <v>275</v>
      </c>
      <c r="D71" s="7"/>
      <c r="E71" s="7"/>
      <c r="F71" s="7">
        <v>0</v>
      </c>
      <c r="G71" s="58">
        <v>86000</v>
      </c>
      <c r="H71" s="58">
        <v>86000</v>
      </c>
    </row>
    <row r="72" spans="2:9" x14ac:dyDescent="0.25">
      <c r="B72" s="129" t="s">
        <v>34</v>
      </c>
      <c r="C72" s="129"/>
      <c r="D72" s="129"/>
      <c r="E72" s="129"/>
      <c r="F72" s="130">
        <f>SUM(F73+F93)</f>
        <v>5060100</v>
      </c>
      <c r="G72" s="152">
        <f>SUM(G73+G93)</f>
        <v>-2645294</v>
      </c>
      <c r="H72" s="152">
        <f>SUM(H73+H93)</f>
        <v>2414806</v>
      </c>
    </row>
    <row r="73" spans="2:9" x14ac:dyDescent="0.25">
      <c r="B73" s="137">
        <v>3</v>
      </c>
      <c r="C73" s="138" t="s">
        <v>7</v>
      </c>
      <c r="D73" s="139"/>
      <c r="E73" s="139"/>
      <c r="F73" s="139">
        <f>SUM(F74+F78+F84+F87+F89+F91)</f>
        <v>1780100</v>
      </c>
      <c r="G73" s="151">
        <f>SUM(G74+G78+G84+G87+G89+G91)</f>
        <v>-327294</v>
      </c>
      <c r="H73" s="151">
        <f>SUM(H74+H78+H84+H87+H89+H91)</f>
        <v>1452806</v>
      </c>
    </row>
    <row r="74" spans="2:9" x14ac:dyDescent="0.25">
      <c r="B74" s="11">
        <v>31</v>
      </c>
      <c r="C74" s="12" t="s">
        <v>35</v>
      </c>
      <c r="D74" s="13"/>
      <c r="E74" s="13"/>
      <c r="F74" s="13">
        <f>SUM(F75:F77)</f>
        <v>540000</v>
      </c>
      <c r="G74" s="149">
        <f>SUM(G75:G77)</f>
        <v>-306750</v>
      </c>
      <c r="H74" s="149">
        <f>SUM(H75:H77)</f>
        <v>233250</v>
      </c>
    </row>
    <row r="75" spans="2:9" x14ac:dyDescent="0.25">
      <c r="B75" s="8">
        <v>311</v>
      </c>
      <c r="C75" s="6" t="s">
        <v>36</v>
      </c>
      <c r="D75" s="7"/>
      <c r="E75" s="7"/>
      <c r="F75" s="7">
        <v>450000</v>
      </c>
      <c r="G75" s="58">
        <v>-257000</v>
      </c>
      <c r="H75" s="58">
        <v>193000</v>
      </c>
    </row>
    <row r="76" spans="2:9" x14ac:dyDescent="0.25">
      <c r="B76" s="8">
        <v>312</v>
      </c>
      <c r="C76" s="6" t="s">
        <v>37</v>
      </c>
      <c r="D76" s="7"/>
      <c r="E76" s="7"/>
      <c r="F76" s="7">
        <v>10000</v>
      </c>
      <c r="G76" s="58">
        <v>-1750</v>
      </c>
      <c r="H76" s="58">
        <v>8250</v>
      </c>
    </row>
    <row r="77" spans="2:9" x14ac:dyDescent="0.25">
      <c r="B77" s="8">
        <v>313</v>
      </c>
      <c r="C77" s="6" t="s">
        <v>38</v>
      </c>
      <c r="D77" s="7"/>
      <c r="E77" s="7"/>
      <c r="F77" s="7">
        <v>80000</v>
      </c>
      <c r="G77" s="58">
        <v>-48000</v>
      </c>
      <c r="H77" s="58">
        <v>32000</v>
      </c>
    </row>
    <row r="78" spans="2:9" x14ac:dyDescent="0.25">
      <c r="B78" s="11">
        <v>32</v>
      </c>
      <c r="C78" s="12" t="s">
        <v>39</v>
      </c>
      <c r="D78" s="13"/>
      <c r="E78" s="13"/>
      <c r="F78" s="13">
        <f>SUM(F79:F83)</f>
        <v>840000</v>
      </c>
      <c r="G78" s="149">
        <f>SUM(G79:G83)</f>
        <v>96456</v>
      </c>
      <c r="H78" s="149">
        <f>SUM(H79:H83)</f>
        <v>936456</v>
      </c>
    </row>
    <row r="79" spans="2:9" x14ac:dyDescent="0.25">
      <c r="B79" s="8">
        <v>321</v>
      </c>
      <c r="C79" s="6" t="s">
        <v>40</v>
      </c>
      <c r="D79" s="7"/>
      <c r="E79" s="7"/>
      <c r="F79" s="7">
        <v>20000</v>
      </c>
      <c r="G79" s="58">
        <v>-5200</v>
      </c>
      <c r="H79" s="58">
        <v>14800</v>
      </c>
    </row>
    <row r="80" spans="2:9" x14ac:dyDescent="0.25">
      <c r="B80" s="8">
        <v>322</v>
      </c>
      <c r="C80" s="6" t="s">
        <v>41</v>
      </c>
      <c r="D80" s="7"/>
      <c r="E80" s="7"/>
      <c r="F80" s="7">
        <v>200000</v>
      </c>
      <c r="G80" s="58">
        <v>10000</v>
      </c>
      <c r="H80" s="58">
        <v>210000</v>
      </c>
    </row>
    <row r="81" spans="2:8" x14ac:dyDescent="0.25">
      <c r="B81" s="8">
        <v>323</v>
      </c>
      <c r="C81" s="6" t="s">
        <v>42</v>
      </c>
      <c r="D81" s="7"/>
      <c r="E81" s="7"/>
      <c r="F81" s="7">
        <v>520000</v>
      </c>
      <c r="G81" s="58">
        <v>53990</v>
      </c>
      <c r="H81" s="58">
        <v>573990</v>
      </c>
    </row>
    <row r="82" spans="2:8" ht="23.25" x14ac:dyDescent="0.25">
      <c r="B82" s="8">
        <v>324</v>
      </c>
      <c r="C82" s="6" t="s">
        <v>43</v>
      </c>
      <c r="D82" s="7"/>
      <c r="E82" s="7"/>
      <c r="F82" s="7">
        <v>0</v>
      </c>
      <c r="G82" s="58">
        <v>0</v>
      </c>
      <c r="H82" s="58">
        <v>0</v>
      </c>
    </row>
    <row r="83" spans="2:8" ht="23.25" x14ac:dyDescent="0.25">
      <c r="B83" s="8">
        <v>329</v>
      </c>
      <c r="C83" s="6" t="s">
        <v>44</v>
      </c>
      <c r="D83" s="7"/>
      <c r="E83" s="7"/>
      <c r="F83" s="7">
        <v>100000</v>
      </c>
      <c r="G83" s="58">
        <v>37666</v>
      </c>
      <c r="H83" s="58">
        <v>137666</v>
      </c>
    </row>
    <row r="84" spans="2:8" x14ac:dyDescent="0.25">
      <c r="B84" s="11">
        <v>34</v>
      </c>
      <c r="C84" s="12" t="s">
        <v>45</v>
      </c>
      <c r="D84" s="13"/>
      <c r="E84" s="13"/>
      <c r="F84" s="13">
        <f>SUM(F85:F86)</f>
        <v>25000</v>
      </c>
      <c r="G84" s="149">
        <f>SUM(G85:G86)</f>
        <v>-16900</v>
      </c>
      <c r="H84" s="149">
        <f>SUM(H85:H86)</f>
        <v>8100</v>
      </c>
    </row>
    <row r="85" spans="2:8" x14ac:dyDescent="0.25">
      <c r="B85" s="8">
        <v>342</v>
      </c>
      <c r="C85" s="19" t="s">
        <v>46</v>
      </c>
      <c r="D85" s="18"/>
      <c r="E85" s="7"/>
      <c r="F85" s="7">
        <v>12000</v>
      </c>
      <c r="G85" s="58">
        <v>-11000</v>
      </c>
      <c r="H85" s="58">
        <v>1000</v>
      </c>
    </row>
    <row r="86" spans="2:8" x14ac:dyDescent="0.25">
      <c r="B86" s="8">
        <v>343</v>
      </c>
      <c r="C86" s="19" t="s">
        <v>47</v>
      </c>
      <c r="D86" s="18"/>
      <c r="E86" s="7"/>
      <c r="F86" s="7">
        <v>13000</v>
      </c>
      <c r="G86" s="58">
        <v>-5900</v>
      </c>
      <c r="H86" s="58">
        <v>7100</v>
      </c>
    </row>
    <row r="87" spans="2:8" x14ac:dyDescent="0.25">
      <c r="B87" s="14">
        <v>35</v>
      </c>
      <c r="C87" s="26" t="s">
        <v>48</v>
      </c>
      <c r="D87" s="25"/>
      <c r="E87" s="16"/>
      <c r="F87" s="17">
        <f>SUM(F88)</f>
        <v>80000</v>
      </c>
      <c r="G87" s="149">
        <f>SUM(G88)</f>
        <v>-45000</v>
      </c>
      <c r="H87" s="149">
        <f>SUM(H88)</f>
        <v>35000</v>
      </c>
    </row>
    <row r="88" spans="2:8" x14ac:dyDescent="0.25">
      <c r="B88" s="8">
        <v>352</v>
      </c>
      <c r="C88" s="19" t="s">
        <v>49</v>
      </c>
      <c r="D88" s="18"/>
      <c r="E88" s="7"/>
      <c r="F88" s="7">
        <v>80000</v>
      </c>
      <c r="G88" s="58">
        <v>-45000</v>
      </c>
      <c r="H88" s="58">
        <v>35000</v>
      </c>
    </row>
    <row r="89" spans="2:8" ht="34.5" x14ac:dyDescent="0.25">
      <c r="B89" s="11">
        <v>37</v>
      </c>
      <c r="C89" s="12" t="s">
        <v>50</v>
      </c>
      <c r="D89" s="13"/>
      <c r="E89" s="13"/>
      <c r="F89" s="13">
        <f>SUM(F90)</f>
        <v>105000</v>
      </c>
      <c r="G89" s="149">
        <f>SUM(G90)</f>
        <v>-18400</v>
      </c>
      <c r="H89" s="149">
        <f>SUM(H90)</f>
        <v>86600</v>
      </c>
    </row>
    <row r="90" spans="2:8" ht="23.25" x14ac:dyDescent="0.25">
      <c r="B90" s="8">
        <v>372</v>
      </c>
      <c r="C90" s="6" t="s">
        <v>51</v>
      </c>
      <c r="D90" s="7"/>
      <c r="E90" s="7"/>
      <c r="F90" s="7">
        <v>105000</v>
      </c>
      <c r="G90" s="58">
        <v>-18400</v>
      </c>
      <c r="H90" s="58">
        <v>86600</v>
      </c>
    </row>
    <row r="91" spans="2:8" x14ac:dyDescent="0.25">
      <c r="B91" s="11">
        <v>38</v>
      </c>
      <c r="C91" s="12" t="s">
        <v>52</v>
      </c>
      <c r="D91" s="13"/>
      <c r="E91" s="13"/>
      <c r="F91" s="13">
        <f>SUM(F92)</f>
        <v>190100</v>
      </c>
      <c r="G91" s="149">
        <f>SUM(G92)</f>
        <v>-36700</v>
      </c>
      <c r="H91" s="149">
        <f>SUM(H92)</f>
        <v>153400</v>
      </c>
    </row>
    <row r="92" spans="2:8" x14ac:dyDescent="0.25">
      <c r="B92" s="8">
        <v>381</v>
      </c>
      <c r="C92" s="6" t="s">
        <v>53</v>
      </c>
      <c r="D92" s="7"/>
      <c r="E92" s="7"/>
      <c r="F92" s="7">
        <v>190100</v>
      </c>
      <c r="G92" s="58">
        <v>-36700</v>
      </c>
      <c r="H92" s="58">
        <v>153400</v>
      </c>
    </row>
    <row r="93" spans="2:8" x14ac:dyDescent="0.25">
      <c r="B93" s="137">
        <v>4</v>
      </c>
      <c r="C93" s="138" t="s">
        <v>8</v>
      </c>
      <c r="D93" s="139"/>
      <c r="E93" s="139"/>
      <c r="F93" s="139">
        <f>SUM(F94+F98)</f>
        <v>3280000</v>
      </c>
      <c r="G93" s="151">
        <f>SUM(G94+G98)</f>
        <v>-2318000</v>
      </c>
      <c r="H93" s="151">
        <f>SUM(H94+H98)</f>
        <v>962000</v>
      </c>
    </row>
    <row r="94" spans="2:8" ht="34.5" x14ac:dyDescent="0.25">
      <c r="B94" s="11">
        <v>42</v>
      </c>
      <c r="C94" s="12" t="s">
        <v>54</v>
      </c>
      <c r="D94" s="13"/>
      <c r="E94" s="13"/>
      <c r="F94" s="13">
        <f>SUM(F95:F96)</f>
        <v>260000</v>
      </c>
      <c r="G94" s="149">
        <f>SUM(G95:G97)</f>
        <v>-164000</v>
      </c>
      <c r="H94" s="149">
        <f>SUM(H95:H97)</f>
        <v>96000</v>
      </c>
    </row>
    <row r="95" spans="2:8" x14ac:dyDescent="0.25">
      <c r="B95" s="8">
        <v>421</v>
      </c>
      <c r="C95" s="6" t="s">
        <v>55</v>
      </c>
      <c r="D95" s="7"/>
      <c r="E95" s="7"/>
      <c r="F95" s="7">
        <v>250000</v>
      </c>
      <c r="G95" s="58">
        <v>-250000</v>
      </c>
      <c r="H95" s="58">
        <v>0</v>
      </c>
    </row>
    <row r="96" spans="2:8" x14ac:dyDescent="0.25">
      <c r="B96" s="8">
        <v>422</v>
      </c>
      <c r="C96" s="6" t="s">
        <v>56</v>
      </c>
      <c r="D96" s="7"/>
      <c r="E96" s="7"/>
      <c r="F96" s="7">
        <v>10000</v>
      </c>
      <c r="G96" s="58">
        <v>-10000</v>
      </c>
      <c r="H96" s="58">
        <v>0</v>
      </c>
    </row>
    <row r="97" spans="2:8" ht="23.25" x14ac:dyDescent="0.25">
      <c r="B97" s="8">
        <v>423</v>
      </c>
      <c r="C97" s="6" t="s">
        <v>291</v>
      </c>
      <c r="D97" s="7"/>
      <c r="E97" s="7"/>
      <c r="F97" s="7">
        <v>0</v>
      </c>
      <c r="G97" s="58">
        <v>96000</v>
      </c>
      <c r="H97" s="58">
        <v>96000</v>
      </c>
    </row>
    <row r="98" spans="2:8" ht="23.25" x14ac:dyDescent="0.25">
      <c r="B98" s="14">
        <v>45</v>
      </c>
      <c r="C98" s="15" t="s">
        <v>57</v>
      </c>
      <c r="D98" s="16"/>
      <c r="E98" s="16"/>
      <c r="F98" s="17">
        <f>SUM(F99)</f>
        <v>3020000</v>
      </c>
      <c r="G98" s="149">
        <f>SUM(G99)</f>
        <v>-2154000</v>
      </c>
      <c r="H98" s="149">
        <f>SUM(H99)</f>
        <v>866000</v>
      </c>
    </row>
    <row r="99" spans="2:8" ht="23.25" x14ac:dyDescent="0.25">
      <c r="B99" s="8">
        <v>451</v>
      </c>
      <c r="C99" s="6" t="s">
        <v>58</v>
      </c>
      <c r="D99" s="7"/>
      <c r="E99" s="7"/>
      <c r="F99" s="7">
        <v>3020000</v>
      </c>
      <c r="G99" s="58">
        <v>-2154000</v>
      </c>
      <c r="H99" s="58">
        <v>866000</v>
      </c>
    </row>
    <row r="100" spans="2:8" ht="23.25" x14ac:dyDescent="0.25">
      <c r="B100" s="22" t="s">
        <v>9</v>
      </c>
      <c r="C100" s="24" t="s">
        <v>59</v>
      </c>
      <c r="D100" s="23"/>
      <c r="E100" s="23"/>
      <c r="F100" s="153">
        <f t="shared" ref="F100:H101" si="1">SUM(F101)</f>
        <v>190210.85</v>
      </c>
      <c r="G100" s="151">
        <f t="shared" si="1"/>
        <v>-89000</v>
      </c>
      <c r="H100" s="151">
        <f t="shared" si="1"/>
        <v>101210.85</v>
      </c>
    </row>
    <row r="101" spans="2:8" ht="23.25" x14ac:dyDescent="0.25">
      <c r="B101" s="20" t="s">
        <v>60</v>
      </c>
      <c r="C101" s="21" t="s">
        <v>61</v>
      </c>
      <c r="D101" s="16"/>
      <c r="E101" s="16"/>
      <c r="F101" s="16">
        <f t="shared" si="1"/>
        <v>190210.85</v>
      </c>
      <c r="G101" s="149">
        <f t="shared" si="1"/>
        <v>-89000</v>
      </c>
      <c r="H101" s="149">
        <f t="shared" si="1"/>
        <v>101210.85</v>
      </c>
    </row>
    <row r="102" spans="2:8" ht="23.25" x14ac:dyDescent="0.25">
      <c r="B102" s="8">
        <v>54</v>
      </c>
      <c r="C102" s="6" t="s">
        <v>61</v>
      </c>
      <c r="D102" s="7"/>
      <c r="E102" s="7"/>
      <c r="F102" s="7">
        <f>SUM(F103:F104)</f>
        <v>190210.85</v>
      </c>
      <c r="G102" s="58">
        <f>SUM(G103:G104)</f>
        <v>-89000</v>
      </c>
      <c r="H102" s="58">
        <f>SUM(H103:H104)</f>
        <v>101210.85</v>
      </c>
    </row>
    <row r="103" spans="2:8" x14ac:dyDescent="0.25">
      <c r="B103" s="8">
        <v>542</v>
      </c>
      <c r="C103" s="6" t="s">
        <v>62</v>
      </c>
      <c r="D103" s="7"/>
      <c r="E103" s="7"/>
      <c r="F103" s="7">
        <v>150000</v>
      </c>
      <c r="G103" s="58">
        <v>-125000</v>
      </c>
      <c r="H103" s="58">
        <v>25000</v>
      </c>
    </row>
    <row r="104" spans="2:8" ht="23.25" x14ac:dyDescent="0.25">
      <c r="B104" s="8">
        <v>547</v>
      </c>
      <c r="C104" s="6" t="s">
        <v>276</v>
      </c>
      <c r="D104" s="7"/>
      <c r="E104" s="7"/>
      <c r="F104" s="7">
        <v>40210.85</v>
      </c>
      <c r="G104" s="58">
        <v>36000</v>
      </c>
      <c r="H104" s="58">
        <v>76210.850000000006</v>
      </c>
    </row>
    <row r="105" spans="2:8" x14ac:dyDescent="0.25">
      <c r="B105" s="129" t="s">
        <v>63</v>
      </c>
      <c r="C105" s="129"/>
      <c r="D105" s="129"/>
      <c r="E105" s="129"/>
      <c r="F105" s="130"/>
      <c r="G105" s="95"/>
      <c r="H105" s="95"/>
    </row>
    <row r="106" spans="2:8" x14ac:dyDescent="0.25">
      <c r="B106" s="137">
        <v>9</v>
      </c>
      <c r="C106" s="138" t="s">
        <v>64</v>
      </c>
      <c r="D106" s="139"/>
      <c r="E106" s="139"/>
      <c r="F106" s="139">
        <f t="shared" ref="F106:H107" si="2">SUM(F107)</f>
        <v>-25310.85</v>
      </c>
      <c r="G106" s="175">
        <f>SUM(G107)</f>
        <v>25310.85</v>
      </c>
      <c r="H106" s="151">
        <f t="shared" si="2"/>
        <v>0</v>
      </c>
    </row>
    <row r="107" spans="2:8" x14ac:dyDescent="0.25">
      <c r="B107" s="11">
        <v>92</v>
      </c>
      <c r="C107" s="12" t="s">
        <v>65</v>
      </c>
      <c r="D107" s="13"/>
      <c r="E107" s="13"/>
      <c r="F107" s="13">
        <f t="shared" si="2"/>
        <v>-25310.85</v>
      </c>
      <c r="G107" s="149">
        <f t="shared" si="2"/>
        <v>25310.85</v>
      </c>
      <c r="H107" s="149">
        <f t="shared" si="2"/>
        <v>0</v>
      </c>
    </row>
    <row r="108" spans="2:8" x14ac:dyDescent="0.25">
      <c r="B108" s="8">
        <v>922</v>
      </c>
      <c r="C108" s="6" t="s">
        <v>251</v>
      </c>
      <c r="D108" s="7"/>
      <c r="E108" s="7"/>
      <c r="F108" s="7">
        <v>-25310.85</v>
      </c>
      <c r="G108" s="160">
        <v>25310.85</v>
      </c>
      <c r="H108" s="160">
        <v>0</v>
      </c>
    </row>
    <row r="109" spans="2:8" x14ac:dyDescent="0.25">
      <c r="B109" s="8"/>
      <c r="C109" s="148"/>
      <c r="D109" s="7"/>
      <c r="E109" s="7"/>
      <c r="F109" s="7"/>
    </row>
    <row r="110" spans="2:8" x14ac:dyDescent="0.25">
      <c r="B110" s="8"/>
      <c r="C110" s="6"/>
      <c r="D110" s="7"/>
      <c r="E110" s="7"/>
      <c r="F110" s="7"/>
    </row>
    <row r="111" spans="2:8" x14ac:dyDescent="0.25">
      <c r="B111" s="192" t="s">
        <v>66</v>
      </c>
      <c r="C111" s="192"/>
      <c r="D111" s="192"/>
      <c r="E111" s="192"/>
      <c r="F111" s="192"/>
    </row>
    <row r="112" spans="2:8" x14ac:dyDescent="0.25">
      <c r="B112" s="184" t="s">
        <v>283</v>
      </c>
      <c r="C112" s="185"/>
      <c r="D112" s="185"/>
      <c r="E112" s="185"/>
      <c r="F112" s="185"/>
    </row>
    <row r="113" spans="2:6" x14ac:dyDescent="0.25">
      <c r="B113" s="184" t="s">
        <v>71</v>
      </c>
      <c r="C113" s="185"/>
      <c r="D113" s="185"/>
      <c r="E113" s="185"/>
      <c r="F113" s="185"/>
    </row>
    <row r="114" spans="2:6" x14ac:dyDescent="0.25">
      <c r="B114" s="193" t="s">
        <v>284</v>
      </c>
      <c r="C114" s="194"/>
      <c r="D114" s="194"/>
      <c r="E114" s="194"/>
      <c r="F114" s="194"/>
    </row>
    <row r="115" spans="2:6" x14ac:dyDescent="0.25">
      <c r="B115" s="185"/>
      <c r="C115" s="185"/>
      <c r="D115" s="185"/>
      <c r="E115" s="185"/>
      <c r="F115" s="185"/>
    </row>
    <row r="116" spans="2:6" x14ac:dyDescent="0.25">
      <c r="B116" s="185" t="s">
        <v>67</v>
      </c>
      <c r="C116" s="185"/>
      <c r="D116" s="185"/>
      <c r="E116" s="185"/>
      <c r="F116" s="185"/>
    </row>
    <row r="118" spans="2:6" x14ac:dyDescent="0.25">
      <c r="C118" s="27"/>
    </row>
  </sheetData>
  <mergeCells count="22">
    <mergeCell ref="B8:F8"/>
    <mergeCell ref="B11:F11"/>
    <mergeCell ref="B9:F9"/>
    <mergeCell ref="B10:F10"/>
    <mergeCell ref="B12:F12"/>
    <mergeCell ref="B31:F31"/>
    <mergeCell ref="B32:F32"/>
    <mergeCell ref="B33:F33"/>
    <mergeCell ref="B35:F35"/>
    <mergeCell ref="B116:F116"/>
    <mergeCell ref="B114:F114"/>
    <mergeCell ref="B34:F34"/>
    <mergeCell ref="B113:F113"/>
    <mergeCell ref="B115:F115"/>
    <mergeCell ref="B112:F112"/>
    <mergeCell ref="B111:F111"/>
    <mergeCell ref="B2:F2"/>
    <mergeCell ref="B3:F3"/>
    <mergeCell ref="B4:F4"/>
    <mergeCell ref="B5:F5"/>
    <mergeCell ref="B7:F7"/>
    <mergeCell ref="B6:F6"/>
  </mergeCells>
  <pageMargins left="0.25" right="0.25" top="0.75" bottom="0.75" header="0.3" footer="0.3"/>
  <pageSetup paperSize="9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89"/>
  <sheetViews>
    <sheetView tabSelected="1" topLeftCell="A136" workbookViewId="0">
      <selection activeCell="D194" sqref="D194:D195"/>
    </sheetView>
  </sheetViews>
  <sheetFormatPr defaultRowHeight="15" x14ac:dyDescent="0.25"/>
  <cols>
    <col min="1" max="1" width="1.28515625" customWidth="1"/>
    <col min="2" max="2" width="7.7109375" customWidth="1"/>
    <col min="3" max="3" width="11.28515625" customWidth="1"/>
    <col min="4" max="4" width="39.28515625" customWidth="1"/>
    <col min="5" max="5" width="3.85546875" customWidth="1"/>
    <col min="6" max="6" width="2.85546875" customWidth="1"/>
    <col min="7" max="7" width="16.85546875" customWidth="1"/>
    <col min="8" max="8" width="3.5703125" customWidth="1"/>
    <col min="9" max="9" width="17.28515625" customWidth="1"/>
    <col min="10" max="10" width="2.85546875" customWidth="1"/>
    <col min="11" max="11" width="18.85546875" customWidth="1"/>
    <col min="12" max="12" width="9.140625" hidden="1" customWidth="1"/>
  </cols>
  <sheetData>
    <row r="2" spans="2:12" ht="19.5" x14ac:dyDescent="0.3">
      <c r="B2" s="28" t="s">
        <v>72</v>
      </c>
    </row>
    <row r="3" spans="2:12" x14ac:dyDescent="0.25">
      <c r="B3" s="29"/>
      <c r="C3" s="29" t="s">
        <v>14</v>
      </c>
      <c r="D3" s="29"/>
      <c r="E3" s="29"/>
      <c r="F3" s="29"/>
      <c r="G3" s="143" t="s">
        <v>248</v>
      </c>
      <c r="H3" s="94"/>
      <c r="I3" s="144" t="s">
        <v>253</v>
      </c>
      <c r="J3" s="94"/>
      <c r="K3" s="144" t="s">
        <v>256</v>
      </c>
      <c r="L3" s="94"/>
    </row>
    <row r="4" spans="2:12" x14ac:dyDescent="0.25">
      <c r="B4" s="29"/>
      <c r="C4" s="29" t="s">
        <v>15</v>
      </c>
      <c r="D4" s="29" t="s">
        <v>73</v>
      </c>
      <c r="E4" s="29"/>
      <c r="F4" s="29"/>
      <c r="G4" s="143">
        <v>2022</v>
      </c>
      <c r="H4" s="94"/>
      <c r="I4" s="144" t="s">
        <v>259</v>
      </c>
      <c r="J4" s="94"/>
      <c r="K4" s="144">
        <v>2022</v>
      </c>
      <c r="L4" s="94"/>
    </row>
    <row r="5" spans="2:12" x14ac:dyDescent="0.25">
      <c r="B5" s="30"/>
      <c r="C5" s="31" t="s">
        <v>74</v>
      </c>
      <c r="D5" s="30" t="s">
        <v>75</v>
      </c>
      <c r="E5" s="32"/>
      <c r="F5" s="32"/>
      <c r="G5" s="32">
        <f>SUM(G7+G20+G31+G62+G77+G85+G93+G105+G123+G135+G167)</f>
        <v>5250310.8499999996</v>
      </c>
      <c r="H5" s="95"/>
      <c r="I5" s="152">
        <f>SUM(I9+I20+I31+I62+I77+I85+I93+I105+I123+I135+I170)</f>
        <v>-2769294</v>
      </c>
      <c r="J5" s="95"/>
      <c r="K5" s="152">
        <f>SUM(K9+K20+K31+K62+K77+K85+K93+K105+K123+K135+K170)</f>
        <v>2516016.85</v>
      </c>
      <c r="L5" s="95"/>
    </row>
    <row r="6" spans="2:12" x14ac:dyDescent="0.25">
      <c r="B6" s="100" t="s">
        <v>76</v>
      </c>
      <c r="C6" s="103">
        <v>10</v>
      </c>
      <c r="D6" s="100" t="s">
        <v>77</v>
      </c>
      <c r="E6" s="101"/>
      <c r="F6" s="101"/>
      <c r="G6" s="101"/>
      <c r="H6" s="104"/>
      <c r="I6" s="159"/>
      <c r="J6" s="104"/>
      <c r="K6" s="104"/>
      <c r="L6" s="104"/>
    </row>
    <row r="7" spans="2:12" x14ac:dyDescent="0.25">
      <c r="B7" s="100" t="s">
        <v>78</v>
      </c>
      <c r="C7" s="103">
        <v>1001</v>
      </c>
      <c r="D7" s="100" t="s">
        <v>79</v>
      </c>
      <c r="E7" s="101"/>
      <c r="F7" s="101"/>
      <c r="G7" s="101">
        <f>SUM(G9)</f>
        <v>90000</v>
      </c>
      <c r="H7" s="104"/>
      <c r="I7" s="172">
        <f>SUM(I9)</f>
        <v>4666</v>
      </c>
      <c r="J7" s="104"/>
      <c r="K7" s="172">
        <f>SUM(K9)</f>
        <v>94666</v>
      </c>
      <c r="L7" s="104"/>
    </row>
    <row r="8" spans="2:12" ht="23.25" x14ac:dyDescent="0.25">
      <c r="B8" s="105" t="s">
        <v>80</v>
      </c>
      <c r="C8" s="106" t="s">
        <v>81</v>
      </c>
      <c r="D8" s="107" t="s">
        <v>82</v>
      </c>
      <c r="E8" s="108"/>
      <c r="F8" s="108"/>
      <c r="G8" s="108"/>
      <c r="H8" s="109"/>
      <c r="I8" s="109"/>
      <c r="J8" s="109"/>
      <c r="K8" s="109"/>
      <c r="L8" s="109"/>
    </row>
    <row r="9" spans="2:12" x14ac:dyDescent="0.25">
      <c r="B9" s="110" t="s">
        <v>83</v>
      </c>
      <c r="C9" s="106" t="s">
        <v>84</v>
      </c>
      <c r="D9" s="107" t="s">
        <v>85</v>
      </c>
      <c r="E9" s="108"/>
      <c r="F9" s="108"/>
      <c r="G9" s="108">
        <f>SUM(G11+G14)</f>
        <v>90000</v>
      </c>
      <c r="H9" s="109"/>
      <c r="I9" s="155">
        <f>SUM(I11+I14)</f>
        <v>4666</v>
      </c>
      <c r="J9" s="109"/>
      <c r="K9" s="155">
        <f>SUM(K11+K14)</f>
        <v>94666</v>
      </c>
      <c r="L9" s="109"/>
    </row>
    <row r="10" spans="2:12" x14ac:dyDescent="0.25">
      <c r="B10" s="36"/>
      <c r="C10" s="37" t="s">
        <v>86</v>
      </c>
      <c r="D10" s="36" t="s">
        <v>87</v>
      </c>
      <c r="E10" s="38"/>
      <c r="F10" s="38"/>
      <c r="G10" s="38"/>
      <c r="H10" s="93"/>
      <c r="I10" s="93"/>
      <c r="J10" s="93"/>
      <c r="K10" s="93"/>
      <c r="L10" s="93"/>
    </row>
    <row r="11" spans="2:12" x14ac:dyDescent="0.25">
      <c r="B11" s="39"/>
      <c r="C11" s="40">
        <v>3</v>
      </c>
      <c r="D11" s="39" t="s">
        <v>7</v>
      </c>
      <c r="E11" s="41"/>
      <c r="F11" s="41"/>
      <c r="G11" s="41">
        <f>SUM(G12)</f>
        <v>50000</v>
      </c>
      <c r="I11" s="58">
        <f>SUM(I12)</f>
        <v>24666</v>
      </c>
      <c r="J11" s="58"/>
      <c r="K11" s="58">
        <f>SUM(K12)</f>
        <v>74666</v>
      </c>
    </row>
    <row r="12" spans="2:12" x14ac:dyDescent="0.25">
      <c r="B12" s="39"/>
      <c r="C12" s="40">
        <v>32</v>
      </c>
      <c r="D12" s="39" t="s">
        <v>39</v>
      </c>
      <c r="E12" s="41"/>
      <c r="F12" s="41"/>
      <c r="G12" s="41">
        <f>SUM(G13:G13)</f>
        <v>50000</v>
      </c>
      <c r="I12" s="58">
        <f>SUM(I13)</f>
        <v>24666</v>
      </c>
      <c r="J12" s="58"/>
      <c r="K12" s="58">
        <f>SUM(K13)</f>
        <v>74666</v>
      </c>
    </row>
    <row r="13" spans="2:12" ht="24.75" x14ac:dyDescent="0.25">
      <c r="B13" s="42"/>
      <c r="C13" s="43">
        <v>329</v>
      </c>
      <c r="D13" s="42" t="s">
        <v>88</v>
      </c>
      <c r="E13" s="44"/>
      <c r="F13" s="44"/>
      <c r="G13" s="44">
        <v>50000</v>
      </c>
      <c r="I13" s="58">
        <v>24666</v>
      </c>
      <c r="J13" s="58"/>
      <c r="K13" s="58">
        <v>74666</v>
      </c>
    </row>
    <row r="14" spans="2:12" x14ac:dyDescent="0.25">
      <c r="B14" s="52"/>
      <c r="C14" s="37">
        <v>3</v>
      </c>
      <c r="D14" s="36" t="s">
        <v>249</v>
      </c>
      <c r="E14" s="53"/>
      <c r="F14" s="53"/>
      <c r="G14" s="38">
        <f>SUM(G15)</f>
        <v>40000</v>
      </c>
      <c r="H14" s="93"/>
      <c r="I14" s="149">
        <f>SUM(I15)</f>
        <v>-20000</v>
      </c>
      <c r="J14" s="149"/>
      <c r="K14" s="149">
        <f>SUM(K15)</f>
        <v>20000</v>
      </c>
    </row>
    <row r="15" spans="2:12" x14ac:dyDescent="0.25">
      <c r="B15" s="42"/>
      <c r="C15" s="40">
        <v>32</v>
      </c>
      <c r="D15" s="39" t="s">
        <v>39</v>
      </c>
      <c r="E15" s="44"/>
      <c r="F15" s="44"/>
      <c r="G15" s="41">
        <f>SUM(G16:G17)</f>
        <v>40000</v>
      </c>
      <c r="I15" s="58">
        <f>SUM(I16:I17)</f>
        <v>-20000</v>
      </c>
      <c r="J15" s="58"/>
      <c r="K15" s="58">
        <f>SUM(K16:K17)</f>
        <v>20000</v>
      </c>
    </row>
    <row r="16" spans="2:12" x14ac:dyDescent="0.25">
      <c r="B16" s="42"/>
      <c r="C16" s="43">
        <v>322</v>
      </c>
      <c r="D16" s="42" t="s">
        <v>269</v>
      </c>
      <c r="E16" s="44"/>
      <c r="F16" s="44"/>
      <c r="G16" s="44">
        <v>20000</v>
      </c>
      <c r="I16" s="58">
        <v>-20000</v>
      </c>
      <c r="J16" s="58"/>
      <c r="K16" s="58">
        <v>0</v>
      </c>
    </row>
    <row r="17" spans="2:12" x14ac:dyDescent="0.25">
      <c r="B17" s="42"/>
      <c r="C17" s="43">
        <v>329</v>
      </c>
      <c r="D17" s="42" t="s">
        <v>89</v>
      </c>
      <c r="E17" s="44"/>
      <c r="F17" s="44"/>
      <c r="G17" s="44">
        <v>20000</v>
      </c>
      <c r="I17" s="58">
        <v>0</v>
      </c>
      <c r="J17" s="58"/>
      <c r="K17" s="58">
        <v>20000</v>
      </c>
    </row>
    <row r="18" spans="2:12" x14ac:dyDescent="0.25">
      <c r="B18" s="96" t="s">
        <v>78</v>
      </c>
      <c r="C18" s="97">
        <v>1002</v>
      </c>
      <c r="D18" s="96" t="s">
        <v>90</v>
      </c>
      <c r="E18" s="98"/>
      <c r="F18" s="98"/>
      <c r="G18" s="98"/>
      <c r="H18" s="99"/>
      <c r="I18" s="154"/>
      <c r="J18" s="154"/>
      <c r="K18" s="154"/>
      <c r="L18" s="99"/>
    </row>
    <row r="19" spans="2:12" ht="23.25" x14ac:dyDescent="0.25">
      <c r="B19" s="105" t="s">
        <v>80</v>
      </c>
      <c r="C19" s="106" t="s">
        <v>81</v>
      </c>
      <c r="D19" s="107" t="s">
        <v>82</v>
      </c>
      <c r="E19" s="108"/>
      <c r="F19" s="108"/>
      <c r="G19" s="108"/>
      <c r="H19" s="109"/>
      <c r="I19" s="155"/>
      <c r="J19" s="155"/>
      <c r="K19" s="155"/>
      <c r="L19" s="109"/>
    </row>
    <row r="20" spans="2:12" x14ac:dyDescent="0.25">
      <c r="B20" s="110" t="s">
        <v>83</v>
      </c>
      <c r="C20" s="106" t="s">
        <v>91</v>
      </c>
      <c r="D20" s="107" t="s">
        <v>92</v>
      </c>
      <c r="E20" s="108"/>
      <c r="F20" s="108"/>
      <c r="G20" s="108">
        <f>SUM(G22)</f>
        <v>556000</v>
      </c>
      <c r="H20" s="109"/>
      <c r="I20" s="165">
        <f>SUM(I22)</f>
        <v>-314950</v>
      </c>
      <c r="J20" s="165"/>
      <c r="K20" s="165">
        <f>SUM(K22)</f>
        <v>241050</v>
      </c>
      <c r="L20" s="109"/>
    </row>
    <row r="21" spans="2:12" x14ac:dyDescent="0.25">
      <c r="B21" s="36"/>
      <c r="C21" s="45" t="s">
        <v>86</v>
      </c>
      <c r="D21" s="36" t="s">
        <v>87</v>
      </c>
      <c r="E21" s="46"/>
      <c r="F21" s="46"/>
      <c r="G21" s="46"/>
      <c r="H21" s="93"/>
      <c r="I21" s="149"/>
      <c r="J21" s="149"/>
      <c r="K21" s="149"/>
      <c r="L21" s="93"/>
    </row>
    <row r="22" spans="2:12" x14ac:dyDescent="0.25">
      <c r="B22" s="39"/>
      <c r="C22" s="40">
        <v>3</v>
      </c>
      <c r="D22" s="39" t="s">
        <v>7</v>
      </c>
      <c r="E22" s="41"/>
      <c r="F22" s="41"/>
      <c r="G22" s="41">
        <f>SUM(G23+G27)</f>
        <v>556000</v>
      </c>
      <c r="I22" s="160">
        <f>SUM(I23+I27)</f>
        <v>-314950</v>
      </c>
      <c r="J22" s="58"/>
      <c r="K22" s="160">
        <f>SUM(K23+K27)</f>
        <v>241050</v>
      </c>
    </row>
    <row r="23" spans="2:12" x14ac:dyDescent="0.25">
      <c r="B23" s="39"/>
      <c r="C23" s="40">
        <v>31</v>
      </c>
      <c r="D23" s="39" t="s">
        <v>35</v>
      </c>
      <c r="E23" s="41"/>
      <c r="F23" s="41"/>
      <c r="G23" s="41">
        <f>SUM(G24:G26)</f>
        <v>540000</v>
      </c>
      <c r="I23" s="160">
        <f>SUM(I24:I26)</f>
        <v>-306750</v>
      </c>
      <c r="J23" s="58"/>
      <c r="K23" s="160">
        <f>SUM(K24:K26)</f>
        <v>233250</v>
      </c>
    </row>
    <row r="24" spans="2:12" x14ac:dyDescent="0.25">
      <c r="B24" s="42"/>
      <c r="C24" s="43">
        <v>311</v>
      </c>
      <c r="D24" s="42" t="s">
        <v>93</v>
      </c>
      <c r="E24" s="44"/>
      <c r="F24" s="41"/>
      <c r="G24" s="44">
        <v>450000</v>
      </c>
      <c r="I24" s="58">
        <v>-257000</v>
      </c>
      <c r="J24" s="58"/>
      <c r="K24" s="58">
        <v>193000</v>
      </c>
    </row>
    <row r="25" spans="2:12" x14ac:dyDescent="0.25">
      <c r="B25" s="42"/>
      <c r="C25" s="43">
        <v>312</v>
      </c>
      <c r="D25" s="42" t="s">
        <v>37</v>
      </c>
      <c r="E25" s="44"/>
      <c r="F25" s="41"/>
      <c r="G25" s="44">
        <v>10000</v>
      </c>
      <c r="I25" s="58">
        <v>-1750</v>
      </c>
      <c r="J25" s="58"/>
      <c r="K25" s="58">
        <v>8250</v>
      </c>
    </row>
    <row r="26" spans="2:12" x14ac:dyDescent="0.25">
      <c r="B26" s="42"/>
      <c r="C26" s="43">
        <v>313</v>
      </c>
      <c r="D26" s="42" t="s">
        <v>94</v>
      </c>
      <c r="E26" s="44"/>
      <c r="F26" s="41"/>
      <c r="G26" s="44">
        <v>80000</v>
      </c>
      <c r="I26" s="58">
        <v>-48000</v>
      </c>
      <c r="J26" s="58"/>
      <c r="K26" s="58">
        <v>32000</v>
      </c>
    </row>
    <row r="27" spans="2:12" x14ac:dyDescent="0.25">
      <c r="B27" s="39"/>
      <c r="C27" s="40">
        <v>32</v>
      </c>
      <c r="D27" s="39" t="s">
        <v>39</v>
      </c>
      <c r="E27" s="44"/>
      <c r="F27" s="41"/>
      <c r="G27" s="41">
        <f>SUM(G28)</f>
        <v>16000</v>
      </c>
      <c r="I27" s="160">
        <f>SUM(I28)</f>
        <v>-8200</v>
      </c>
      <c r="J27" s="58"/>
      <c r="K27" s="160">
        <f>SUM(K28)</f>
        <v>7800</v>
      </c>
    </row>
    <row r="28" spans="2:12" x14ac:dyDescent="0.25">
      <c r="B28" s="42"/>
      <c r="C28" s="43">
        <v>321</v>
      </c>
      <c r="D28" s="42" t="s">
        <v>95</v>
      </c>
      <c r="E28" s="44"/>
      <c r="F28" s="41"/>
      <c r="G28" s="44">
        <v>16000</v>
      </c>
      <c r="I28" s="58">
        <v>-8200</v>
      </c>
      <c r="J28" s="58"/>
      <c r="K28" s="58">
        <v>7800</v>
      </c>
    </row>
    <row r="29" spans="2:12" x14ac:dyDescent="0.25">
      <c r="B29" s="47" t="s">
        <v>78</v>
      </c>
      <c r="C29" s="48">
        <v>1002</v>
      </c>
      <c r="D29" s="47" t="s">
        <v>90</v>
      </c>
      <c r="E29" s="49"/>
      <c r="F29" s="50"/>
      <c r="G29" s="50"/>
      <c r="H29" s="99"/>
      <c r="I29" s="99"/>
      <c r="J29" s="99"/>
      <c r="K29" s="99"/>
      <c r="L29" s="102"/>
    </row>
    <row r="30" spans="2:12" ht="23.25" x14ac:dyDescent="0.25">
      <c r="B30" s="105" t="s">
        <v>80</v>
      </c>
      <c r="C30" s="106" t="s">
        <v>96</v>
      </c>
      <c r="D30" s="107" t="s">
        <v>82</v>
      </c>
      <c r="E30" s="114"/>
      <c r="F30" s="115"/>
      <c r="G30" s="115"/>
      <c r="H30" s="109"/>
      <c r="I30" s="109"/>
      <c r="J30" s="109"/>
      <c r="K30" s="109"/>
      <c r="L30" s="109"/>
    </row>
    <row r="31" spans="2:12" x14ac:dyDescent="0.25">
      <c r="B31" s="110" t="s">
        <v>83</v>
      </c>
      <c r="C31" s="106" t="s">
        <v>97</v>
      </c>
      <c r="D31" s="107" t="s">
        <v>98</v>
      </c>
      <c r="E31" s="108"/>
      <c r="F31" s="108"/>
      <c r="G31" s="108">
        <f>SUM(G33)</f>
        <v>459000</v>
      </c>
      <c r="H31" s="109"/>
      <c r="I31" s="165">
        <f>SUM(I33)</f>
        <v>46040</v>
      </c>
      <c r="J31" s="167"/>
      <c r="K31" s="165">
        <f>SUM(K33)</f>
        <v>535040</v>
      </c>
      <c r="L31" s="109"/>
    </row>
    <row r="32" spans="2:12" x14ac:dyDescent="0.25">
      <c r="B32" s="36"/>
      <c r="C32" s="45" t="s">
        <v>86</v>
      </c>
      <c r="D32" s="36" t="s">
        <v>87</v>
      </c>
      <c r="E32" s="46"/>
      <c r="F32" s="46"/>
      <c r="G32" s="46"/>
      <c r="H32" s="93"/>
      <c r="I32" s="93"/>
      <c r="J32" s="93"/>
      <c r="K32" s="93"/>
      <c r="L32" s="93"/>
    </row>
    <row r="33" spans="2:11" x14ac:dyDescent="0.25">
      <c r="B33" s="39"/>
      <c r="C33" s="40">
        <v>3</v>
      </c>
      <c r="D33" s="39" t="s">
        <v>7</v>
      </c>
      <c r="E33" s="41"/>
      <c r="F33" s="41"/>
      <c r="G33" s="41">
        <f>SUM(G34+G57)</f>
        <v>459000</v>
      </c>
      <c r="I33" s="160">
        <f>SUM(I34+I57)</f>
        <v>46040</v>
      </c>
      <c r="J33" s="58"/>
      <c r="K33" s="160">
        <f>SUM(K34+K57)</f>
        <v>535040</v>
      </c>
    </row>
    <row r="34" spans="2:11" x14ac:dyDescent="0.25">
      <c r="B34" s="39"/>
      <c r="C34" s="40">
        <v>32</v>
      </c>
      <c r="D34" s="39" t="s">
        <v>39</v>
      </c>
      <c r="E34" s="41"/>
      <c r="F34" s="41"/>
      <c r="G34" s="41">
        <f>SUM(G35:G56)</f>
        <v>434000</v>
      </c>
      <c r="I34" s="160">
        <f>SUM(I35:I56)</f>
        <v>62940</v>
      </c>
      <c r="J34" s="58"/>
      <c r="K34" s="160">
        <f>SUM(K35:K56)</f>
        <v>526940</v>
      </c>
    </row>
    <row r="35" spans="2:11" x14ac:dyDescent="0.25">
      <c r="B35" s="42"/>
      <c r="C35" s="43">
        <v>321</v>
      </c>
      <c r="D35" s="42" t="s">
        <v>99</v>
      </c>
      <c r="E35" s="41"/>
      <c r="F35" s="44"/>
      <c r="G35" s="44">
        <v>2000</v>
      </c>
      <c r="I35" s="58">
        <v>5000</v>
      </c>
      <c r="J35" s="58"/>
      <c r="K35" s="58">
        <v>7000</v>
      </c>
    </row>
    <row r="36" spans="2:11" x14ac:dyDescent="0.25">
      <c r="B36" s="42"/>
      <c r="C36" s="43">
        <v>321</v>
      </c>
      <c r="D36" s="42" t="s">
        <v>100</v>
      </c>
      <c r="E36" s="41"/>
      <c r="F36" s="44"/>
      <c r="G36" s="44">
        <v>2000</v>
      </c>
      <c r="I36" s="58">
        <v>-2000</v>
      </c>
      <c r="J36" s="58"/>
      <c r="K36" s="58">
        <v>0</v>
      </c>
    </row>
    <row r="37" spans="2:11" x14ac:dyDescent="0.25">
      <c r="B37" s="42"/>
      <c r="C37" s="43">
        <v>322</v>
      </c>
      <c r="D37" s="42" t="s">
        <v>101</v>
      </c>
      <c r="E37" s="41"/>
      <c r="F37" s="44"/>
      <c r="G37" s="44">
        <v>20000</v>
      </c>
      <c r="I37" s="58">
        <v>3000</v>
      </c>
      <c r="J37" s="58"/>
      <c r="K37" s="58">
        <v>23000</v>
      </c>
    </row>
    <row r="38" spans="2:11" x14ac:dyDescent="0.25">
      <c r="B38" s="42"/>
      <c r="C38" s="43">
        <v>322</v>
      </c>
      <c r="D38" s="42" t="s">
        <v>102</v>
      </c>
      <c r="E38" s="44"/>
      <c r="F38" s="44"/>
      <c r="G38" s="44">
        <v>60000</v>
      </c>
      <c r="I38" s="58">
        <v>9000</v>
      </c>
      <c r="J38" s="58"/>
      <c r="K38" s="58">
        <v>69000</v>
      </c>
    </row>
    <row r="39" spans="2:11" ht="24.75" x14ac:dyDescent="0.25">
      <c r="B39" s="42"/>
      <c r="C39" s="43">
        <v>322</v>
      </c>
      <c r="D39" s="42" t="s">
        <v>103</v>
      </c>
      <c r="E39" s="44"/>
      <c r="F39" s="44"/>
      <c r="G39" s="44">
        <v>20000</v>
      </c>
      <c r="I39" s="58">
        <v>-10000</v>
      </c>
      <c r="J39" s="58"/>
      <c r="K39" s="58">
        <v>10000</v>
      </c>
    </row>
    <row r="40" spans="2:11" x14ac:dyDescent="0.25">
      <c r="B40" s="42"/>
      <c r="C40" s="43">
        <v>322</v>
      </c>
      <c r="D40" s="42" t="s">
        <v>250</v>
      </c>
      <c r="E40" s="44"/>
      <c r="F40" s="44"/>
      <c r="G40" s="44">
        <v>2000</v>
      </c>
      <c r="I40" s="58">
        <v>-2000</v>
      </c>
      <c r="J40" s="58"/>
      <c r="K40" s="58">
        <v>0</v>
      </c>
    </row>
    <row r="41" spans="2:11" x14ac:dyDescent="0.25">
      <c r="B41" s="42"/>
      <c r="C41" s="43">
        <v>322</v>
      </c>
      <c r="D41" s="42" t="s">
        <v>104</v>
      </c>
      <c r="E41" s="44"/>
      <c r="F41" s="44"/>
      <c r="G41" s="44">
        <v>8000</v>
      </c>
      <c r="I41" s="58">
        <v>-3000</v>
      </c>
      <c r="J41" s="58"/>
      <c r="K41" s="58">
        <v>5000</v>
      </c>
    </row>
    <row r="42" spans="2:11" x14ac:dyDescent="0.25">
      <c r="B42" s="42"/>
      <c r="C42" s="43">
        <v>323</v>
      </c>
      <c r="D42" s="42" t="s">
        <v>105</v>
      </c>
      <c r="E42" s="44"/>
      <c r="F42" s="44"/>
      <c r="G42" s="44">
        <v>20000</v>
      </c>
      <c r="I42" s="58">
        <v>7500</v>
      </c>
      <c r="J42" s="58"/>
      <c r="K42" s="58">
        <v>27500</v>
      </c>
    </row>
    <row r="43" spans="2:11" x14ac:dyDescent="0.25">
      <c r="B43" s="42"/>
      <c r="C43" s="43">
        <v>323</v>
      </c>
      <c r="D43" s="42" t="s">
        <v>106</v>
      </c>
      <c r="E43" s="44"/>
      <c r="F43" s="44"/>
      <c r="G43" s="44">
        <v>20000</v>
      </c>
      <c r="I43" s="58">
        <v>12000</v>
      </c>
      <c r="J43" s="58"/>
      <c r="K43" s="58">
        <v>32000</v>
      </c>
    </row>
    <row r="44" spans="2:11" x14ac:dyDescent="0.25">
      <c r="B44" s="42"/>
      <c r="C44" s="43">
        <v>323</v>
      </c>
      <c r="D44" s="42" t="s">
        <v>107</v>
      </c>
      <c r="E44" s="44"/>
      <c r="F44" s="44"/>
      <c r="G44" s="44">
        <v>10000</v>
      </c>
      <c r="I44" s="58">
        <v>7000</v>
      </c>
      <c r="J44" s="58"/>
      <c r="K44" s="58">
        <v>17000</v>
      </c>
    </row>
    <row r="45" spans="2:11" x14ac:dyDescent="0.25">
      <c r="B45" s="42"/>
      <c r="C45" s="43">
        <v>323</v>
      </c>
      <c r="D45" s="42" t="s">
        <v>108</v>
      </c>
      <c r="E45" s="44"/>
      <c r="F45" s="44"/>
      <c r="G45" s="44">
        <v>30000</v>
      </c>
      <c r="I45" s="58">
        <v>-20000</v>
      </c>
      <c r="J45" s="58"/>
      <c r="K45" s="58">
        <v>10000</v>
      </c>
    </row>
    <row r="46" spans="2:11" x14ac:dyDescent="0.25">
      <c r="B46" s="42"/>
      <c r="C46" s="43">
        <v>323</v>
      </c>
      <c r="D46" s="42" t="s">
        <v>226</v>
      </c>
      <c r="E46" s="44"/>
      <c r="F46" s="44"/>
      <c r="G46" s="44">
        <v>50000</v>
      </c>
      <c r="I46" s="58">
        <v>-17160</v>
      </c>
      <c r="J46" s="58"/>
      <c r="K46" s="58">
        <v>32840</v>
      </c>
    </row>
    <row r="47" spans="2:11" x14ac:dyDescent="0.25">
      <c r="B47" s="42"/>
      <c r="C47" s="43">
        <v>323</v>
      </c>
      <c r="D47" s="42" t="s">
        <v>109</v>
      </c>
      <c r="E47" s="44"/>
      <c r="F47" s="44"/>
      <c r="G47" s="44">
        <v>5000</v>
      </c>
      <c r="I47" s="58">
        <v>-5000</v>
      </c>
      <c r="J47" s="58"/>
      <c r="K47" s="58">
        <v>0</v>
      </c>
    </row>
    <row r="48" spans="2:11" x14ac:dyDescent="0.25">
      <c r="B48" s="42"/>
      <c r="C48" s="43">
        <v>323</v>
      </c>
      <c r="D48" s="42" t="s">
        <v>110</v>
      </c>
      <c r="E48" s="44"/>
      <c r="F48" s="44"/>
      <c r="G48" s="44">
        <v>100000</v>
      </c>
      <c r="I48" s="58">
        <v>-46900</v>
      </c>
      <c r="J48" s="58"/>
      <c r="K48" s="58">
        <v>53100</v>
      </c>
    </row>
    <row r="49" spans="2:12" x14ac:dyDescent="0.25">
      <c r="B49" s="42"/>
      <c r="C49" s="43">
        <v>323</v>
      </c>
      <c r="D49" s="42" t="s">
        <v>111</v>
      </c>
      <c r="E49" s="44"/>
      <c r="F49" s="44"/>
      <c r="G49" s="44">
        <v>30000</v>
      </c>
      <c r="I49" s="58">
        <v>142500</v>
      </c>
      <c r="J49" s="58"/>
      <c r="K49" s="58">
        <v>172500</v>
      </c>
    </row>
    <row r="50" spans="2:12" x14ac:dyDescent="0.25">
      <c r="B50" s="42"/>
      <c r="C50" s="43">
        <v>323</v>
      </c>
      <c r="D50" s="42" t="s">
        <v>112</v>
      </c>
      <c r="E50" s="44"/>
      <c r="F50" s="44"/>
      <c r="G50" s="44">
        <v>15000</v>
      </c>
      <c r="I50" s="58">
        <v>0</v>
      </c>
      <c r="J50" s="58"/>
      <c r="K50" s="58">
        <v>15000</v>
      </c>
    </row>
    <row r="51" spans="2:12" ht="17.25" customHeight="1" x14ac:dyDescent="0.25">
      <c r="B51" s="42"/>
      <c r="C51" s="43">
        <v>323</v>
      </c>
      <c r="D51" s="42" t="s">
        <v>113</v>
      </c>
      <c r="E51" s="44"/>
      <c r="F51" s="44"/>
      <c r="G51" s="44">
        <v>10000</v>
      </c>
      <c r="I51" s="58">
        <v>0</v>
      </c>
      <c r="J51" s="58"/>
      <c r="K51" s="58">
        <v>10000</v>
      </c>
    </row>
    <row r="52" spans="2:12" ht="24.75" x14ac:dyDescent="0.25">
      <c r="B52" s="42"/>
      <c r="C52" s="43">
        <v>324</v>
      </c>
      <c r="D52" s="42" t="s">
        <v>43</v>
      </c>
      <c r="E52" s="44"/>
      <c r="F52" s="44"/>
      <c r="G52" s="44">
        <v>0</v>
      </c>
      <c r="I52" s="58">
        <v>0</v>
      </c>
      <c r="J52" s="58"/>
      <c r="K52" s="58">
        <v>0</v>
      </c>
    </row>
    <row r="53" spans="2:12" x14ac:dyDescent="0.25">
      <c r="B53" s="42"/>
      <c r="C53" s="43">
        <v>329</v>
      </c>
      <c r="D53" s="42" t="s">
        <v>268</v>
      </c>
      <c r="E53" s="44"/>
      <c r="F53" s="44"/>
      <c r="G53" s="44">
        <v>0</v>
      </c>
      <c r="I53" s="58">
        <v>0</v>
      </c>
      <c r="J53" s="58"/>
      <c r="K53" s="58">
        <v>0</v>
      </c>
    </row>
    <row r="54" spans="2:12" ht="24.75" x14ac:dyDescent="0.25">
      <c r="B54" s="42"/>
      <c r="C54" s="43">
        <v>329</v>
      </c>
      <c r="D54" s="42" t="s">
        <v>114</v>
      </c>
      <c r="E54" s="44"/>
      <c r="F54" s="44"/>
      <c r="G54" s="44">
        <v>5000</v>
      </c>
      <c r="I54" s="58">
        <v>-2000</v>
      </c>
      <c r="J54" s="58"/>
      <c r="K54" s="58">
        <v>3000</v>
      </c>
    </row>
    <row r="55" spans="2:12" x14ac:dyDescent="0.25">
      <c r="B55" s="42"/>
      <c r="C55" s="43">
        <v>329</v>
      </c>
      <c r="D55" s="42" t="s">
        <v>115</v>
      </c>
      <c r="E55" s="44"/>
      <c r="F55" s="44"/>
      <c r="G55" s="44">
        <v>15000</v>
      </c>
      <c r="I55" s="58">
        <v>0</v>
      </c>
      <c r="J55" s="58"/>
      <c r="K55" s="58">
        <v>15000</v>
      </c>
    </row>
    <row r="56" spans="2:12" x14ac:dyDescent="0.25">
      <c r="B56" s="42"/>
      <c r="C56" s="43">
        <v>329</v>
      </c>
      <c r="D56" s="42" t="s">
        <v>236</v>
      </c>
      <c r="E56" s="44"/>
      <c r="F56" s="44"/>
      <c r="G56" s="44">
        <v>10000</v>
      </c>
      <c r="I56" s="58">
        <v>-15000</v>
      </c>
      <c r="J56" s="58"/>
      <c r="K56" s="58">
        <v>25000</v>
      </c>
    </row>
    <row r="57" spans="2:12" x14ac:dyDescent="0.25">
      <c r="B57" s="42"/>
      <c r="C57" s="40">
        <v>34</v>
      </c>
      <c r="D57" s="39" t="s">
        <v>45</v>
      </c>
      <c r="E57" s="44"/>
      <c r="F57" s="44"/>
      <c r="G57" s="41">
        <f>SUM(G58:G61)</f>
        <v>25000</v>
      </c>
      <c r="I57" s="160">
        <f>SUM(I58:I61)</f>
        <v>-16900</v>
      </c>
      <c r="J57" s="58"/>
      <c r="K57" s="160">
        <f>SUM(K58:K61)</f>
        <v>8100</v>
      </c>
    </row>
    <row r="58" spans="2:12" x14ac:dyDescent="0.25">
      <c r="B58" s="39"/>
      <c r="C58" s="43">
        <v>342</v>
      </c>
      <c r="D58" s="42" t="s">
        <v>116</v>
      </c>
      <c r="E58" s="41"/>
      <c r="F58" s="41"/>
      <c r="G58" s="44">
        <v>12000</v>
      </c>
      <c r="I58" s="58">
        <v>-11000</v>
      </c>
      <c r="J58" s="58"/>
      <c r="K58" s="58">
        <v>1000</v>
      </c>
    </row>
    <row r="59" spans="2:12" x14ac:dyDescent="0.25">
      <c r="B59" s="42"/>
      <c r="C59" s="43">
        <v>343</v>
      </c>
      <c r="D59" s="42" t="s">
        <v>117</v>
      </c>
      <c r="E59" s="44"/>
      <c r="F59" s="44"/>
      <c r="G59" s="44">
        <v>7000</v>
      </c>
      <c r="I59" s="58">
        <v>-1000</v>
      </c>
      <c r="J59" s="58"/>
      <c r="K59" s="58">
        <v>6000</v>
      </c>
    </row>
    <row r="60" spans="2:12" x14ac:dyDescent="0.25">
      <c r="B60" s="42"/>
      <c r="C60" s="43">
        <v>343</v>
      </c>
      <c r="D60" s="42" t="s">
        <v>227</v>
      </c>
      <c r="E60" s="44"/>
      <c r="F60" s="44"/>
      <c r="G60" s="44">
        <v>1000</v>
      </c>
      <c r="I60" s="58">
        <v>-900</v>
      </c>
      <c r="J60" s="58"/>
      <c r="K60" s="58">
        <v>100</v>
      </c>
    </row>
    <row r="61" spans="2:12" x14ac:dyDescent="0.25">
      <c r="B61" s="42"/>
      <c r="C61" s="43">
        <v>343</v>
      </c>
      <c r="D61" s="42" t="s">
        <v>221</v>
      </c>
      <c r="E61" s="44"/>
      <c r="F61" s="44"/>
      <c r="G61" s="44">
        <v>5000</v>
      </c>
      <c r="I61" s="58">
        <v>-4000</v>
      </c>
      <c r="J61" s="58"/>
      <c r="K61" s="58">
        <v>1000</v>
      </c>
    </row>
    <row r="62" spans="2:12" x14ac:dyDescent="0.25">
      <c r="B62" s="47" t="s">
        <v>78</v>
      </c>
      <c r="C62" s="48">
        <v>1003</v>
      </c>
      <c r="D62" s="47" t="s">
        <v>118</v>
      </c>
      <c r="E62" s="51"/>
      <c r="F62" s="51"/>
      <c r="G62" s="50">
        <f>SUM(G64+G70)</f>
        <v>300000</v>
      </c>
      <c r="H62" s="99"/>
      <c r="I62" s="151">
        <f>SUM(I64+I70)</f>
        <v>7050</v>
      </c>
      <c r="J62" s="154"/>
      <c r="K62" s="151">
        <f>SUM(K64+K70)</f>
        <v>307050</v>
      </c>
      <c r="L62" s="99"/>
    </row>
    <row r="63" spans="2:12" ht="23.25" x14ac:dyDescent="0.25">
      <c r="B63" s="55" t="s">
        <v>80</v>
      </c>
      <c r="C63" s="111" t="s">
        <v>119</v>
      </c>
      <c r="D63" s="112" t="s">
        <v>120</v>
      </c>
      <c r="E63" s="113"/>
      <c r="F63" s="113"/>
      <c r="G63" s="113"/>
      <c r="H63" s="102"/>
      <c r="I63" s="150"/>
      <c r="J63" s="150"/>
      <c r="K63" s="150"/>
      <c r="L63" s="102"/>
    </row>
    <row r="64" spans="2:12" x14ac:dyDescent="0.25">
      <c r="B64" s="56" t="s">
        <v>83</v>
      </c>
      <c r="C64" s="111" t="s">
        <v>121</v>
      </c>
      <c r="D64" s="112" t="s">
        <v>122</v>
      </c>
      <c r="E64" s="113"/>
      <c r="F64" s="113"/>
      <c r="G64" s="113">
        <f>SUM(G66)</f>
        <v>80000</v>
      </c>
      <c r="H64" s="102"/>
      <c r="I64" s="166">
        <f>SUM(I66)</f>
        <v>33000</v>
      </c>
      <c r="J64" s="166"/>
      <c r="K64" s="166">
        <f>SUM(K66)</f>
        <v>113000</v>
      </c>
      <c r="L64" s="102"/>
    </row>
    <row r="65" spans="2:12" x14ac:dyDescent="0.25">
      <c r="B65" s="36"/>
      <c r="C65" s="45" t="s">
        <v>86</v>
      </c>
      <c r="D65" s="36" t="s">
        <v>123</v>
      </c>
      <c r="E65" s="46"/>
      <c r="F65" s="46"/>
      <c r="G65" s="46"/>
      <c r="H65" s="93"/>
      <c r="I65" s="149"/>
      <c r="J65" s="149"/>
      <c r="K65" s="149"/>
      <c r="L65" s="93"/>
    </row>
    <row r="66" spans="2:12" x14ac:dyDescent="0.25">
      <c r="B66" s="39"/>
      <c r="C66" s="40">
        <v>3</v>
      </c>
      <c r="D66" s="39" t="s">
        <v>7</v>
      </c>
      <c r="E66" s="41"/>
      <c r="F66" s="41"/>
      <c r="G66" s="41">
        <f>SUM(G67)</f>
        <v>80000</v>
      </c>
      <c r="I66" s="160">
        <f>SUM(I67)</f>
        <v>33000</v>
      </c>
      <c r="J66" s="160"/>
      <c r="K66" s="160">
        <f>SUM(K67)</f>
        <v>113000</v>
      </c>
    </row>
    <row r="67" spans="2:12" x14ac:dyDescent="0.25">
      <c r="B67" s="39"/>
      <c r="C67" s="40">
        <v>32</v>
      </c>
      <c r="D67" s="39" t="s">
        <v>39</v>
      </c>
      <c r="E67" s="41"/>
      <c r="F67" s="41"/>
      <c r="G67" s="41">
        <f>SUM(G68:G69)</f>
        <v>80000</v>
      </c>
      <c r="I67" s="160">
        <f>SUM(I68:I69)</f>
        <v>33000</v>
      </c>
      <c r="J67" s="160"/>
      <c r="K67" s="160">
        <f>SUM(K68:K69)</f>
        <v>113000</v>
      </c>
    </row>
    <row r="68" spans="2:12" x14ac:dyDescent="0.25">
      <c r="B68" s="42"/>
      <c r="C68" s="43">
        <v>322</v>
      </c>
      <c r="D68" s="42" t="s">
        <v>124</v>
      </c>
      <c r="E68" s="44"/>
      <c r="F68" s="44"/>
      <c r="G68" s="44">
        <v>70000</v>
      </c>
      <c r="I68" s="58">
        <v>33000</v>
      </c>
      <c r="J68" s="58"/>
      <c r="K68" s="58">
        <v>103000</v>
      </c>
    </row>
    <row r="69" spans="2:12" x14ac:dyDescent="0.25">
      <c r="B69" s="42"/>
      <c r="C69" s="43">
        <v>323</v>
      </c>
      <c r="D69" s="42" t="s">
        <v>125</v>
      </c>
      <c r="E69" s="44"/>
      <c r="F69" s="44"/>
      <c r="G69" s="44">
        <v>10000</v>
      </c>
      <c r="I69" s="58">
        <v>0</v>
      </c>
      <c r="J69" s="58"/>
      <c r="K69" s="58">
        <v>10000</v>
      </c>
    </row>
    <row r="70" spans="2:12" x14ac:dyDescent="0.25">
      <c r="B70" s="112"/>
      <c r="C70" s="111" t="s">
        <v>126</v>
      </c>
      <c r="D70" s="112" t="s">
        <v>120</v>
      </c>
      <c r="E70" s="113"/>
      <c r="F70" s="113"/>
      <c r="G70" s="113">
        <f>SUM(G72)</f>
        <v>220000</v>
      </c>
      <c r="H70" s="102"/>
      <c r="I70" s="150">
        <f>SUM(I72)</f>
        <v>-25950</v>
      </c>
      <c r="J70" s="150"/>
      <c r="K70" s="150">
        <f>SUM(K72)</f>
        <v>194050</v>
      </c>
      <c r="L70" s="102"/>
    </row>
    <row r="71" spans="2:12" x14ac:dyDescent="0.25">
      <c r="B71" s="36"/>
      <c r="C71" s="45" t="s">
        <v>86</v>
      </c>
      <c r="D71" s="36" t="s">
        <v>123</v>
      </c>
      <c r="E71" s="46"/>
      <c r="F71" s="46"/>
      <c r="G71" s="46"/>
      <c r="H71" s="93"/>
      <c r="I71" s="149"/>
      <c r="J71" s="149"/>
      <c r="K71" s="149"/>
      <c r="L71" s="93"/>
    </row>
    <row r="72" spans="2:12" x14ac:dyDescent="0.25">
      <c r="B72" s="39"/>
      <c r="C72" s="40">
        <v>3</v>
      </c>
      <c r="D72" s="39" t="s">
        <v>7</v>
      </c>
      <c r="E72" s="41"/>
      <c r="F72" s="41"/>
      <c r="G72" s="41">
        <f>SUM(G73)</f>
        <v>220000</v>
      </c>
      <c r="I72" s="160">
        <f>SUM(I73)</f>
        <v>-25950</v>
      </c>
      <c r="J72" s="160"/>
      <c r="K72" s="160">
        <f>SUM(K73)</f>
        <v>194050</v>
      </c>
    </row>
    <row r="73" spans="2:12" x14ac:dyDescent="0.25">
      <c r="B73" s="39"/>
      <c r="C73" s="40">
        <v>32</v>
      </c>
      <c r="D73" s="39" t="s">
        <v>39</v>
      </c>
      <c r="E73" s="41"/>
      <c r="F73" s="41"/>
      <c r="G73" s="41">
        <f>SUM(G74:G76)</f>
        <v>220000</v>
      </c>
      <c r="I73" s="160">
        <f>SUM(I74:I76)</f>
        <v>-25950</v>
      </c>
      <c r="J73" s="160"/>
      <c r="K73" s="160">
        <f>SUM(K74:K76)</f>
        <v>194050</v>
      </c>
    </row>
    <row r="74" spans="2:12" x14ac:dyDescent="0.25">
      <c r="B74" s="39"/>
      <c r="C74" s="43">
        <v>323</v>
      </c>
      <c r="D74" s="42" t="s">
        <v>263</v>
      </c>
      <c r="E74" s="41"/>
      <c r="F74" s="41"/>
      <c r="G74" s="44">
        <v>200000</v>
      </c>
      <c r="I74" s="58">
        <v>-10950</v>
      </c>
      <c r="J74" s="58"/>
      <c r="K74" s="58">
        <v>189050</v>
      </c>
    </row>
    <row r="75" spans="2:12" x14ac:dyDescent="0.25">
      <c r="B75" s="42"/>
      <c r="C75" s="43">
        <v>323</v>
      </c>
      <c r="D75" s="42" t="s">
        <v>127</v>
      </c>
      <c r="E75" s="44"/>
      <c r="F75" s="44"/>
      <c r="G75" s="44">
        <v>5000</v>
      </c>
      <c r="I75" s="58">
        <v>0</v>
      </c>
      <c r="J75" s="58"/>
      <c r="K75" s="58">
        <v>5000</v>
      </c>
    </row>
    <row r="76" spans="2:12" x14ac:dyDescent="0.25">
      <c r="B76" s="42"/>
      <c r="C76" s="43">
        <v>323</v>
      </c>
      <c r="D76" s="42" t="s">
        <v>128</v>
      </c>
      <c r="E76" s="44"/>
      <c r="F76" s="44"/>
      <c r="G76" s="44">
        <v>15000</v>
      </c>
      <c r="I76" s="58">
        <v>-15000</v>
      </c>
      <c r="J76" s="58"/>
      <c r="K76" s="58">
        <v>0</v>
      </c>
    </row>
    <row r="77" spans="2:12" x14ac:dyDescent="0.25">
      <c r="B77" s="33" t="s">
        <v>78</v>
      </c>
      <c r="C77" s="97">
        <v>1004</v>
      </c>
      <c r="D77" s="96" t="s">
        <v>129</v>
      </c>
      <c r="E77" s="98"/>
      <c r="F77" s="98"/>
      <c r="G77" s="98">
        <f>SUM(G79)</f>
        <v>30000</v>
      </c>
      <c r="H77" s="99"/>
      <c r="I77" s="151">
        <f>SUM(I79)</f>
        <v>-13800</v>
      </c>
      <c r="J77" s="154"/>
      <c r="K77" s="151">
        <f>SUM(K79)</f>
        <v>16200</v>
      </c>
      <c r="L77" s="99"/>
    </row>
    <row r="78" spans="2:12" ht="24.75" x14ac:dyDescent="0.25">
      <c r="B78" s="105" t="s">
        <v>80</v>
      </c>
      <c r="C78" s="106" t="s">
        <v>130</v>
      </c>
      <c r="D78" s="107" t="s">
        <v>131</v>
      </c>
      <c r="E78" s="108"/>
      <c r="F78" s="108"/>
      <c r="G78" s="108"/>
      <c r="H78" s="109"/>
      <c r="I78" s="155"/>
      <c r="J78" s="155"/>
      <c r="K78" s="155"/>
      <c r="L78" s="109"/>
    </row>
    <row r="79" spans="2:12" x14ac:dyDescent="0.25">
      <c r="B79" s="110" t="s">
        <v>83</v>
      </c>
      <c r="C79" s="106" t="s">
        <v>132</v>
      </c>
      <c r="D79" s="107"/>
      <c r="E79" s="108"/>
      <c r="F79" s="108"/>
      <c r="G79" s="108">
        <f>SUM(G81+G86)</f>
        <v>30000</v>
      </c>
      <c r="H79" s="109"/>
      <c r="I79" s="165">
        <f>SUM(I81)</f>
        <v>-13800</v>
      </c>
      <c r="J79" s="165"/>
      <c r="K79" s="165">
        <f>SUM(K81)</f>
        <v>16200</v>
      </c>
      <c r="L79" s="109"/>
    </row>
    <row r="80" spans="2:12" x14ac:dyDescent="0.25">
      <c r="B80" s="36"/>
      <c r="C80" s="45" t="s">
        <v>86</v>
      </c>
      <c r="D80" s="36" t="s">
        <v>133</v>
      </c>
      <c r="E80" s="46"/>
      <c r="F80" s="46"/>
      <c r="G80" s="46"/>
      <c r="H80" s="93"/>
      <c r="I80" s="149"/>
      <c r="J80" s="149"/>
      <c r="K80" s="149"/>
      <c r="L80" s="93"/>
    </row>
    <row r="81" spans="2:12" x14ac:dyDescent="0.25">
      <c r="B81" s="39"/>
      <c r="C81" s="40">
        <v>3</v>
      </c>
      <c r="D81" s="39" t="s">
        <v>7</v>
      </c>
      <c r="E81" s="41"/>
      <c r="F81" s="41"/>
      <c r="G81" s="41">
        <f>SUM(G82)</f>
        <v>30000</v>
      </c>
      <c r="I81" s="160">
        <f>SUM(I82)</f>
        <v>-13800</v>
      </c>
      <c r="J81" s="160"/>
      <c r="K81" s="160">
        <f>SUM(K82)</f>
        <v>16200</v>
      </c>
    </row>
    <row r="82" spans="2:12" x14ac:dyDescent="0.25">
      <c r="B82" s="39"/>
      <c r="C82" s="40">
        <v>37</v>
      </c>
      <c r="D82" s="39" t="s">
        <v>134</v>
      </c>
      <c r="E82" s="41"/>
      <c r="F82" s="41"/>
      <c r="G82" s="41">
        <f>SUM(G83:G84)</f>
        <v>30000</v>
      </c>
      <c r="I82" s="160">
        <f>SUM(I83:I84)</f>
        <v>-13800</v>
      </c>
      <c r="J82" s="160"/>
      <c r="K82" s="160">
        <f>SUM(K83:K84)</f>
        <v>16200</v>
      </c>
    </row>
    <row r="83" spans="2:12" x14ac:dyDescent="0.25">
      <c r="B83" s="39"/>
      <c r="C83" s="43">
        <v>372</v>
      </c>
      <c r="D83" s="42" t="s">
        <v>135</v>
      </c>
      <c r="E83" s="41"/>
      <c r="F83" s="41"/>
      <c r="G83" s="44">
        <v>25000</v>
      </c>
      <c r="I83" s="58">
        <v>-13000</v>
      </c>
      <c r="J83" s="58"/>
      <c r="K83" s="58">
        <v>12000</v>
      </c>
    </row>
    <row r="84" spans="2:12" x14ac:dyDescent="0.25">
      <c r="B84" s="39"/>
      <c r="C84" s="40">
        <v>372</v>
      </c>
      <c r="D84" s="42" t="s">
        <v>136</v>
      </c>
      <c r="E84" s="41"/>
      <c r="F84" s="41"/>
      <c r="G84" s="44">
        <v>5000</v>
      </c>
      <c r="I84" s="58">
        <v>-800</v>
      </c>
      <c r="J84" s="58"/>
      <c r="K84" s="58">
        <v>4200</v>
      </c>
    </row>
    <row r="85" spans="2:12" x14ac:dyDescent="0.25">
      <c r="B85" s="33" t="s">
        <v>78</v>
      </c>
      <c r="C85" s="34">
        <v>1005</v>
      </c>
      <c r="D85" s="33" t="s">
        <v>137</v>
      </c>
      <c r="E85" s="35"/>
      <c r="F85" s="35"/>
      <c r="G85" s="35">
        <f>SUM(G87)</f>
        <v>75000</v>
      </c>
      <c r="H85" s="99"/>
      <c r="I85" s="151">
        <f>SUM(I87)</f>
        <v>-4600</v>
      </c>
      <c r="J85" s="154"/>
      <c r="K85" s="151">
        <f>SUM(K87)</f>
        <v>70400</v>
      </c>
      <c r="L85" s="99"/>
    </row>
    <row r="86" spans="2:12" ht="24.75" x14ac:dyDescent="0.25">
      <c r="B86" s="105" t="s">
        <v>80</v>
      </c>
      <c r="C86" s="106" t="s">
        <v>130</v>
      </c>
      <c r="D86" s="107" t="s">
        <v>131</v>
      </c>
      <c r="E86" s="108"/>
      <c r="F86" s="108"/>
      <c r="G86" s="108"/>
      <c r="H86" s="109"/>
      <c r="I86" s="155"/>
      <c r="J86" s="155"/>
      <c r="K86" s="155"/>
      <c r="L86" s="109"/>
    </row>
    <row r="87" spans="2:12" x14ac:dyDescent="0.25">
      <c r="B87" s="110" t="s">
        <v>83</v>
      </c>
      <c r="C87" s="106" t="s">
        <v>138</v>
      </c>
      <c r="D87" s="107"/>
      <c r="E87" s="108"/>
      <c r="F87" s="108"/>
      <c r="G87" s="108">
        <f>SUM(G88)</f>
        <v>75000</v>
      </c>
      <c r="H87" s="109"/>
      <c r="I87" s="165">
        <f>SUM(I89)</f>
        <v>-4600</v>
      </c>
      <c r="J87" s="155"/>
      <c r="K87" s="165">
        <f>SUM(K89)</f>
        <v>70400</v>
      </c>
      <c r="L87" s="109"/>
    </row>
    <row r="88" spans="2:12" x14ac:dyDescent="0.25">
      <c r="B88" s="36"/>
      <c r="C88" s="45" t="s">
        <v>86</v>
      </c>
      <c r="D88" s="36" t="s">
        <v>133</v>
      </c>
      <c r="E88" s="46"/>
      <c r="F88" s="46"/>
      <c r="G88" s="46">
        <f>SUM(G89)</f>
        <v>75000</v>
      </c>
      <c r="H88" s="93"/>
      <c r="I88" s="168">
        <f>SUM(I89)</f>
        <v>-4600</v>
      </c>
      <c r="J88" s="149"/>
      <c r="K88" s="168">
        <f>SUM(K89)</f>
        <v>70400</v>
      </c>
    </row>
    <row r="89" spans="2:12" x14ac:dyDescent="0.25">
      <c r="B89" s="39"/>
      <c r="C89" s="40">
        <v>3</v>
      </c>
      <c r="D89" s="42" t="s">
        <v>7</v>
      </c>
      <c r="E89" s="41"/>
      <c r="F89" s="41"/>
      <c r="G89" s="41">
        <f>SUM(G90:G92)</f>
        <v>75000</v>
      </c>
      <c r="I89" s="160">
        <f>SUM(I90:I92)</f>
        <v>-4600</v>
      </c>
      <c r="J89" s="58"/>
      <c r="K89" s="160">
        <f>SUM(K90:K92)</f>
        <v>70400</v>
      </c>
    </row>
    <row r="90" spans="2:12" x14ac:dyDescent="0.25">
      <c r="B90" s="39"/>
      <c r="C90" s="40">
        <v>372</v>
      </c>
      <c r="D90" s="42" t="s">
        <v>139</v>
      </c>
      <c r="E90" s="41"/>
      <c r="F90" s="41"/>
      <c r="G90" s="44">
        <v>15000</v>
      </c>
      <c r="I90" s="58">
        <v>5000</v>
      </c>
      <c r="J90" s="58"/>
      <c r="K90" s="58">
        <v>20000</v>
      </c>
    </row>
    <row r="91" spans="2:12" x14ac:dyDescent="0.25">
      <c r="B91" s="42"/>
      <c r="C91" s="43">
        <v>372</v>
      </c>
      <c r="D91" s="42" t="s">
        <v>224</v>
      </c>
      <c r="E91" s="44"/>
      <c r="F91" s="44"/>
      <c r="G91" s="44">
        <v>40000</v>
      </c>
      <c r="I91" s="58">
        <v>-13600</v>
      </c>
      <c r="J91" s="58"/>
      <c r="K91" s="58">
        <v>26400</v>
      </c>
    </row>
    <row r="92" spans="2:12" x14ac:dyDescent="0.25">
      <c r="B92" s="42"/>
      <c r="C92" s="43">
        <v>372</v>
      </c>
      <c r="D92" s="42" t="s">
        <v>140</v>
      </c>
      <c r="E92" s="44"/>
      <c r="F92" s="44"/>
      <c r="G92" s="44">
        <v>20000</v>
      </c>
      <c r="I92" s="58">
        <v>4000</v>
      </c>
      <c r="J92" s="58"/>
      <c r="K92" s="58">
        <v>24000</v>
      </c>
    </row>
    <row r="93" spans="2:12" x14ac:dyDescent="0.25">
      <c r="B93" s="33" t="s">
        <v>78</v>
      </c>
      <c r="C93" s="97">
        <v>1006</v>
      </c>
      <c r="D93" s="96" t="s">
        <v>141</v>
      </c>
      <c r="E93" s="98"/>
      <c r="F93" s="98"/>
      <c r="G93" s="98">
        <f>SUM(G95+G100)</f>
        <v>80000</v>
      </c>
      <c r="H93" s="99"/>
      <c r="I93" s="151">
        <f>SUM(I95+I100)</f>
        <v>-45000</v>
      </c>
      <c r="J93" s="154"/>
      <c r="K93" s="151">
        <f>SUM(K95+K100)</f>
        <v>35000</v>
      </c>
      <c r="L93" s="99"/>
    </row>
    <row r="94" spans="2:12" ht="23.25" x14ac:dyDescent="0.25">
      <c r="B94" s="105" t="s">
        <v>80</v>
      </c>
      <c r="C94" s="106" t="s">
        <v>142</v>
      </c>
      <c r="D94" s="107" t="s">
        <v>143</v>
      </c>
      <c r="E94" s="108"/>
      <c r="F94" s="108"/>
      <c r="G94" s="108"/>
      <c r="H94" s="109"/>
      <c r="I94" s="155"/>
      <c r="J94" s="155"/>
      <c r="K94" s="155"/>
      <c r="L94" s="109"/>
    </row>
    <row r="95" spans="2:12" x14ac:dyDescent="0.25">
      <c r="B95" s="110" t="s">
        <v>83</v>
      </c>
      <c r="C95" s="106" t="s">
        <v>144</v>
      </c>
      <c r="D95" s="107" t="s">
        <v>145</v>
      </c>
      <c r="E95" s="108"/>
      <c r="F95" s="108"/>
      <c r="G95" s="108">
        <f>SUM(G97)</f>
        <v>50000</v>
      </c>
      <c r="H95" s="109"/>
      <c r="I95" s="165">
        <f>SUM(I97)</f>
        <v>-15000</v>
      </c>
      <c r="J95" s="155"/>
      <c r="K95" s="165">
        <f>SUM(K97)</f>
        <v>35000</v>
      </c>
      <c r="L95" s="109"/>
    </row>
    <row r="96" spans="2:12" x14ac:dyDescent="0.25">
      <c r="B96" s="36"/>
      <c r="C96" s="45" t="s">
        <v>86</v>
      </c>
      <c r="D96" s="36" t="s">
        <v>87</v>
      </c>
      <c r="E96" s="46"/>
      <c r="F96" s="46"/>
      <c r="G96" s="46"/>
      <c r="H96" s="93"/>
      <c r="I96" s="149"/>
      <c r="J96" s="149"/>
      <c r="K96" s="149"/>
      <c r="L96" s="93"/>
    </row>
    <row r="97" spans="2:12" x14ac:dyDescent="0.25">
      <c r="B97" s="39"/>
      <c r="C97" s="40">
        <v>3</v>
      </c>
      <c r="D97" s="39" t="s">
        <v>7</v>
      </c>
      <c r="E97" s="41"/>
      <c r="F97" s="41"/>
      <c r="G97" s="41">
        <f>SUM(G98)</f>
        <v>50000</v>
      </c>
      <c r="I97" s="160">
        <f>SUM(I98)</f>
        <v>-15000</v>
      </c>
      <c r="J97" s="58"/>
      <c r="K97" s="160">
        <f>SUM(K98)</f>
        <v>35000</v>
      </c>
    </row>
    <row r="98" spans="2:12" x14ac:dyDescent="0.25">
      <c r="B98" s="39"/>
      <c r="C98" s="40">
        <v>35</v>
      </c>
      <c r="D98" s="39" t="s">
        <v>39</v>
      </c>
      <c r="E98" s="41"/>
      <c r="F98" s="41"/>
      <c r="G98" s="41">
        <f>SUM(G99:G99)</f>
        <v>50000</v>
      </c>
      <c r="I98" s="160">
        <f>SUM(I99:I99)</f>
        <v>-15000</v>
      </c>
      <c r="J98" s="58"/>
      <c r="K98" s="160">
        <f>SUM(K99:KK99)</f>
        <v>35000</v>
      </c>
    </row>
    <row r="99" spans="2:12" x14ac:dyDescent="0.25">
      <c r="B99" s="39"/>
      <c r="C99" s="43">
        <v>352</v>
      </c>
      <c r="D99" s="42" t="s">
        <v>148</v>
      </c>
      <c r="E99" s="41"/>
      <c r="F99" s="41"/>
      <c r="G99" s="44">
        <v>50000</v>
      </c>
      <c r="I99" s="58">
        <v>-15000</v>
      </c>
      <c r="J99" s="58"/>
      <c r="K99" s="58">
        <v>35000</v>
      </c>
    </row>
    <row r="100" spans="2:12" x14ac:dyDescent="0.25">
      <c r="B100" s="110" t="s">
        <v>83</v>
      </c>
      <c r="C100" s="106" t="s">
        <v>146</v>
      </c>
      <c r="D100" s="107" t="s">
        <v>147</v>
      </c>
      <c r="E100" s="108"/>
      <c r="F100" s="108"/>
      <c r="G100" s="108">
        <f>SUM(G102)</f>
        <v>30000</v>
      </c>
      <c r="H100" s="116"/>
      <c r="I100" s="165">
        <f>SUM(I102)</f>
        <v>-30000</v>
      </c>
      <c r="J100" s="156"/>
      <c r="K100" s="165">
        <f>SUM(K102)</f>
        <v>0</v>
      </c>
      <c r="L100" s="116"/>
    </row>
    <row r="101" spans="2:12" x14ac:dyDescent="0.25">
      <c r="B101" s="36"/>
      <c r="C101" s="45" t="s">
        <v>86</v>
      </c>
      <c r="D101" s="36" t="s">
        <v>87</v>
      </c>
      <c r="E101" s="46"/>
      <c r="F101" s="46"/>
      <c r="G101" s="46"/>
      <c r="H101" s="93"/>
      <c r="I101" s="149"/>
      <c r="J101" s="149"/>
      <c r="K101" s="149"/>
      <c r="L101" s="93"/>
    </row>
    <row r="102" spans="2:12" x14ac:dyDescent="0.25">
      <c r="B102" s="39"/>
      <c r="C102" s="40">
        <v>3</v>
      </c>
      <c r="D102" s="39" t="s">
        <v>7</v>
      </c>
      <c r="E102" s="41"/>
      <c r="F102" s="41"/>
      <c r="G102" s="41">
        <f>SUM(G103)</f>
        <v>30000</v>
      </c>
      <c r="I102" s="160">
        <f>SUM(I103)</f>
        <v>-30000</v>
      </c>
      <c r="J102" s="58"/>
      <c r="K102" s="160">
        <f>SUM(K103)</f>
        <v>0</v>
      </c>
    </row>
    <row r="103" spans="2:12" x14ac:dyDescent="0.25">
      <c r="B103" s="39"/>
      <c r="C103" s="40">
        <v>35</v>
      </c>
      <c r="D103" s="39" t="s">
        <v>39</v>
      </c>
      <c r="E103" s="41"/>
      <c r="F103" s="41"/>
      <c r="G103" s="41">
        <f>SUM(G104)</f>
        <v>30000</v>
      </c>
      <c r="I103" s="160">
        <f>SUM(I104)</f>
        <v>-30000</v>
      </c>
      <c r="J103" s="58"/>
      <c r="K103" s="160">
        <f>SUM(K104)</f>
        <v>0</v>
      </c>
    </row>
    <row r="104" spans="2:12" x14ac:dyDescent="0.25">
      <c r="B104" s="39"/>
      <c r="C104" s="40">
        <v>352</v>
      </c>
      <c r="D104" s="42" t="s">
        <v>148</v>
      </c>
      <c r="E104" s="41"/>
      <c r="F104" s="41"/>
      <c r="G104" s="44">
        <v>30000</v>
      </c>
      <c r="I104" s="58">
        <v>-30000</v>
      </c>
      <c r="J104" s="58"/>
      <c r="K104" s="58">
        <v>0</v>
      </c>
    </row>
    <row r="105" spans="2:12" x14ac:dyDescent="0.25">
      <c r="B105" s="96" t="s">
        <v>78</v>
      </c>
      <c r="C105" s="97">
        <v>1007</v>
      </c>
      <c r="D105" s="96" t="s">
        <v>149</v>
      </c>
      <c r="E105" s="98"/>
      <c r="F105" s="98"/>
      <c r="G105" s="98">
        <f>SUM(G107+G113)</f>
        <v>120100</v>
      </c>
      <c r="H105" s="99"/>
      <c r="I105" s="151">
        <f>SUM(I107+I113)</f>
        <v>-58000</v>
      </c>
      <c r="J105" s="154"/>
      <c r="K105" s="151">
        <f>SUM(K107+K113+K118)</f>
        <v>62100</v>
      </c>
      <c r="L105" s="99"/>
    </row>
    <row r="106" spans="2:12" ht="23.25" x14ac:dyDescent="0.25">
      <c r="B106" s="105" t="s">
        <v>80</v>
      </c>
      <c r="C106" s="106" t="s">
        <v>150</v>
      </c>
      <c r="D106" s="107" t="s">
        <v>151</v>
      </c>
      <c r="E106" s="108"/>
      <c r="F106" s="108"/>
      <c r="G106" s="117"/>
      <c r="H106" s="116"/>
      <c r="I106" s="156"/>
      <c r="J106" s="156"/>
      <c r="K106" s="156"/>
      <c r="L106" s="116"/>
    </row>
    <row r="107" spans="2:12" x14ac:dyDescent="0.25">
      <c r="B107" s="110" t="s">
        <v>83</v>
      </c>
      <c r="C107" s="106" t="s">
        <v>152</v>
      </c>
      <c r="D107" s="107" t="s">
        <v>153</v>
      </c>
      <c r="E107" s="108"/>
      <c r="F107" s="108"/>
      <c r="G107" s="146">
        <f>SUM(G109)</f>
        <v>40000</v>
      </c>
      <c r="H107" s="116"/>
      <c r="I107" s="155">
        <f>SUM(I109)</f>
        <v>-15000</v>
      </c>
      <c r="J107" s="156"/>
      <c r="K107" s="165">
        <f>SUM(K109)</f>
        <v>25000</v>
      </c>
      <c r="L107" s="116"/>
    </row>
    <row r="108" spans="2:12" x14ac:dyDescent="0.25">
      <c r="B108" s="36"/>
      <c r="C108" s="45" t="s">
        <v>86</v>
      </c>
      <c r="D108" s="36" t="s">
        <v>87</v>
      </c>
      <c r="E108" s="46"/>
      <c r="F108" s="46"/>
      <c r="G108" s="46"/>
      <c r="H108" s="93"/>
      <c r="I108" s="149"/>
      <c r="J108" s="149"/>
      <c r="K108" s="149"/>
      <c r="L108" s="93"/>
    </row>
    <row r="109" spans="2:12" x14ac:dyDescent="0.25">
      <c r="B109" s="39"/>
      <c r="C109" s="40">
        <v>3</v>
      </c>
      <c r="D109" s="39" t="s">
        <v>7</v>
      </c>
      <c r="E109" s="41"/>
      <c r="F109" s="41"/>
      <c r="G109" s="41">
        <f>SUM(G110)</f>
        <v>40000</v>
      </c>
      <c r="I109" s="160">
        <f>SUM(I110)</f>
        <v>-15000</v>
      </c>
      <c r="J109" s="58"/>
      <c r="K109" s="160">
        <f>SUM(K110)</f>
        <v>25000</v>
      </c>
    </row>
    <row r="110" spans="2:12" x14ac:dyDescent="0.25">
      <c r="B110" s="39"/>
      <c r="C110" s="40">
        <v>38</v>
      </c>
      <c r="D110" s="39" t="s">
        <v>39</v>
      </c>
      <c r="E110" s="41"/>
      <c r="F110" s="41"/>
      <c r="G110" s="41">
        <f>SUM(G111:G111)</f>
        <v>40000</v>
      </c>
      <c r="I110" s="160">
        <f>SUM(I111:I111)</f>
        <v>-15000</v>
      </c>
      <c r="J110" s="58"/>
      <c r="K110" s="160">
        <f>SUM(K111:K111)</f>
        <v>25000</v>
      </c>
    </row>
    <row r="111" spans="2:12" x14ac:dyDescent="0.25">
      <c r="B111" s="42"/>
      <c r="C111" s="43">
        <v>381</v>
      </c>
      <c r="D111" s="42" t="s">
        <v>279</v>
      </c>
      <c r="E111" s="44"/>
      <c r="F111" s="44"/>
      <c r="G111" s="44">
        <v>40000</v>
      </c>
      <c r="I111" s="58">
        <v>-15000</v>
      </c>
      <c r="J111" s="58"/>
      <c r="K111" s="58">
        <v>25000</v>
      </c>
    </row>
    <row r="112" spans="2:12" ht="23.25" x14ac:dyDescent="0.25">
      <c r="B112" s="105" t="s">
        <v>80</v>
      </c>
      <c r="C112" s="106" t="s">
        <v>154</v>
      </c>
      <c r="D112" s="107" t="s">
        <v>155</v>
      </c>
      <c r="E112" s="108"/>
      <c r="F112" s="108"/>
      <c r="G112" s="108"/>
      <c r="H112" s="109"/>
      <c r="I112" s="155"/>
      <c r="J112" s="155"/>
      <c r="K112" s="155"/>
      <c r="L112" s="109"/>
    </row>
    <row r="113" spans="2:12" x14ac:dyDescent="0.25">
      <c r="B113" s="110" t="s">
        <v>83</v>
      </c>
      <c r="C113" s="106" t="s">
        <v>156</v>
      </c>
      <c r="D113" s="107" t="s">
        <v>157</v>
      </c>
      <c r="E113" s="108"/>
      <c r="F113" s="108"/>
      <c r="G113" s="108">
        <f>SUM(G115+G118)</f>
        <v>80100</v>
      </c>
      <c r="H113" s="109"/>
      <c r="I113" s="165">
        <f>SUM(I115+I118)</f>
        <v>-43000</v>
      </c>
      <c r="J113" s="155"/>
      <c r="K113" s="165">
        <f>SUM(K115)</f>
        <v>30000</v>
      </c>
      <c r="L113" s="109"/>
    </row>
    <row r="114" spans="2:12" x14ac:dyDescent="0.25">
      <c r="B114" s="36"/>
      <c r="C114" s="45" t="s">
        <v>86</v>
      </c>
      <c r="D114" s="36" t="s">
        <v>87</v>
      </c>
      <c r="E114" s="46"/>
      <c r="F114" s="46"/>
      <c r="G114" s="46"/>
      <c r="H114" s="93"/>
      <c r="I114" s="149"/>
      <c r="J114" s="149"/>
      <c r="K114" s="149"/>
      <c r="L114" s="93"/>
    </row>
    <row r="115" spans="2:12" x14ac:dyDescent="0.25">
      <c r="B115" s="42"/>
      <c r="C115" s="40">
        <v>3</v>
      </c>
      <c r="D115" s="39" t="s">
        <v>7</v>
      </c>
      <c r="E115" s="44"/>
      <c r="F115" s="44"/>
      <c r="G115" s="41">
        <f>SUM(G116)</f>
        <v>73000</v>
      </c>
      <c r="I115" s="58">
        <f>SUM(I116)</f>
        <v>-43000</v>
      </c>
      <c r="J115" s="58"/>
      <c r="K115" s="160">
        <f>SUM(K116)</f>
        <v>30000</v>
      </c>
    </row>
    <row r="116" spans="2:12" x14ac:dyDescent="0.25">
      <c r="B116" s="42"/>
      <c r="C116" s="40">
        <v>38</v>
      </c>
      <c r="D116" s="39" t="s">
        <v>158</v>
      </c>
      <c r="E116" s="44"/>
      <c r="F116" s="44"/>
      <c r="G116" s="41">
        <f>SUM(G117:G117)</f>
        <v>73000</v>
      </c>
      <c r="I116" s="160">
        <f>SUM(I117:I117)</f>
        <v>-43000</v>
      </c>
      <c r="J116" s="58"/>
      <c r="K116" s="160">
        <f>SUM(K117:K117)</f>
        <v>30000</v>
      </c>
    </row>
    <row r="117" spans="2:12" x14ac:dyDescent="0.25">
      <c r="B117" s="42"/>
      <c r="C117" s="43">
        <v>381</v>
      </c>
      <c r="D117" s="42" t="s">
        <v>157</v>
      </c>
      <c r="E117" s="44"/>
      <c r="F117" s="44"/>
      <c r="G117" s="44">
        <v>73000</v>
      </c>
      <c r="I117" s="58">
        <v>-43000</v>
      </c>
      <c r="J117" s="58"/>
      <c r="K117" s="58">
        <v>30000</v>
      </c>
    </row>
    <row r="118" spans="2:12" x14ac:dyDescent="0.25">
      <c r="B118" s="110" t="s">
        <v>83</v>
      </c>
      <c r="C118" s="106" t="s">
        <v>159</v>
      </c>
      <c r="D118" s="107" t="s">
        <v>160</v>
      </c>
      <c r="E118" s="108"/>
      <c r="F118" s="108"/>
      <c r="G118" s="108">
        <f>SUM(G120)</f>
        <v>7100</v>
      </c>
      <c r="H118" s="109"/>
      <c r="I118" s="165">
        <f>SUM(I120)</f>
        <v>0</v>
      </c>
      <c r="J118" s="155"/>
      <c r="K118" s="165">
        <f>SUM(K120)</f>
        <v>7100</v>
      </c>
      <c r="L118" s="109"/>
    </row>
    <row r="119" spans="2:12" x14ac:dyDescent="0.25">
      <c r="B119" s="36"/>
      <c r="C119" s="45" t="s">
        <v>86</v>
      </c>
      <c r="D119" s="36" t="s">
        <v>87</v>
      </c>
      <c r="E119" s="46"/>
      <c r="F119" s="46"/>
      <c r="G119" s="46"/>
      <c r="H119" s="93"/>
      <c r="I119" s="149"/>
      <c r="J119" s="149"/>
      <c r="K119" s="149"/>
      <c r="L119" s="93"/>
    </row>
    <row r="120" spans="2:12" x14ac:dyDescent="0.25">
      <c r="B120" s="42"/>
      <c r="C120" s="40">
        <v>3</v>
      </c>
      <c r="D120" s="39" t="s">
        <v>7</v>
      </c>
      <c r="E120" s="44"/>
      <c r="F120" s="44"/>
      <c r="G120" s="41">
        <f>SUM(G122)</f>
        <v>7100</v>
      </c>
      <c r="I120" s="160">
        <f>SUM(I121)</f>
        <v>0</v>
      </c>
      <c r="J120" s="58"/>
      <c r="K120" s="160">
        <f>SUM(K121)</f>
        <v>7100</v>
      </c>
    </row>
    <row r="121" spans="2:12" x14ac:dyDescent="0.25">
      <c r="B121" s="42"/>
      <c r="C121" s="40">
        <v>38</v>
      </c>
      <c r="D121" s="39" t="s">
        <v>39</v>
      </c>
      <c r="E121" s="44"/>
      <c r="F121" s="44"/>
      <c r="G121" s="41">
        <f>SUM(G122)</f>
        <v>7100</v>
      </c>
      <c r="I121" s="58">
        <f>SUM(I122)</f>
        <v>0</v>
      </c>
      <c r="J121" s="58"/>
      <c r="K121" s="58">
        <f>SUM(K122)</f>
        <v>7100</v>
      </c>
    </row>
    <row r="122" spans="2:12" x14ac:dyDescent="0.25">
      <c r="B122" s="42"/>
      <c r="C122" s="43">
        <v>381</v>
      </c>
      <c r="D122" s="42" t="s">
        <v>161</v>
      </c>
      <c r="E122" s="44"/>
      <c r="F122" s="44"/>
      <c r="G122" s="44">
        <v>7100</v>
      </c>
      <c r="I122" s="58">
        <v>0</v>
      </c>
      <c r="J122" s="58"/>
      <c r="K122" s="58">
        <v>7100</v>
      </c>
    </row>
    <row r="123" spans="2:12" x14ac:dyDescent="0.25">
      <c r="B123" s="47" t="s">
        <v>78</v>
      </c>
      <c r="C123" s="122">
        <v>1008</v>
      </c>
      <c r="D123" s="47" t="s">
        <v>162</v>
      </c>
      <c r="E123" s="120"/>
      <c r="F123" s="120"/>
      <c r="G123" s="147">
        <f>SUM(G125+G131)</f>
        <v>70000</v>
      </c>
      <c r="H123" s="121"/>
      <c r="I123" s="151">
        <f>SUM(I125+I131)</f>
        <v>21300</v>
      </c>
      <c r="J123" s="157"/>
      <c r="K123" s="151">
        <f>SUM(K125+K131)</f>
        <v>91300</v>
      </c>
      <c r="L123" s="121"/>
    </row>
    <row r="124" spans="2:12" ht="23.25" x14ac:dyDescent="0.25">
      <c r="B124" s="105" t="s">
        <v>80</v>
      </c>
      <c r="C124" s="106" t="s">
        <v>163</v>
      </c>
      <c r="D124" s="107" t="s">
        <v>164</v>
      </c>
      <c r="E124" s="108"/>
      <c r="F124" s="108"/>
      <c r="G124" s="108"/>
      <c r="H124" s="109"/>
      <c r="I124" s="155"/>
      <c r="J124" s="155"/>
      <c r="K124" s="155"/>
      <c r="L124" s="109"/>
    </row>
    <row r="125" spans="2:12" x14ac:dyDescent="0.25">
      <c r="B125" s="110" t="s">
        <v>83</v>
      </c>
      <c r="C125" s="106" t="s">
        <v>165</v>
      </c>
      <c r="D125" s="107" t="s">
        <v>166</v>
      </c>
      <c r="E125" s="108"/>
      <c r="F125" s="108"/>
      <c r="G125" s="108">
        <f>SUM(G127)</f>
        <v>50000</v>
      </c>
      <c r="H125" s="109"/>
      <c r="I125" s="155">
        <f>SUM(I127)</f>
        <v>31300</v>
      </c>
      <c r="J125" s="155"/>
      <c r="K125" s="155">
        <f>SUM(K127)</f>
        <v>81300</v>
      </c>
      <c r="L125" s="109"/>
    </row>
    <row r="126" spans="2:12" x14ac:dyDescent="0.25">
      <c r="B126" s="36"/>
      <c r="C126" s="45" t="s">
        <v>86</v>
      </c>
      <c r="D126" s="36" t="s">
        <v>87</v>
      </c>
      <c r="E126" s="46"/>
      <c r="F126" s="46"/>
      <c r="G126" s="46"/>
      <c r="H126" s="93"/>
      <c r="I126" s="149"/>
      <c r="J126" s="149"/>
      <c r="K126" s="149"/>
      <c r="L126" s="93"/>
    </row>
    <row r="127" spans="2:12" x14ac:dyDescent="0.25">
      <c r="B127" s="39"/>
      <c r="C127" s="40">
        <v>3</v>
      </c>
      <c r="D127" s="39" t="s">
        <v>7</v>
      </c>
      <c r="E127" s="41"/>
      <c r="F127" s="41"/>
      <c r="G127" s="41">
        <f>SUM(G128)</f>
        <v>50000</v>
      </c>
      <c r="I127" s="160">
        <f>SUM(I128)</f>
        <v>31300</v>
      </c>
      <c r="J127" s="58"/>
      <c r="K127" s="160">
        <f>SUM(K128)</f>
        <v>81300</v>
      </c>
    </row>
    <row r="128" spans="2:12" x14ac:dyDescent="0.25">
      <c r="B128" s="39"/>
      <c r="C128" s="40">
        <v>38</v>
      </c>
      <c r="D128" s="39" t="s">
        <v>134</v>
      </c>
      <c r="E128" s="41"/>
      <c r="F128" s="41"/>
      <c r="G128" s="41">
        <f>SUM(G129)</f>
        <v>50000</v>
      </c>
      <c r="I128" s="58">
        <f>SUM(I129)</f>
        <v>31300</v>
      </c>
      <c r="J128" s="58"/>
      <c r="K128" s="58">
        <f>SUM(K129)</f>
        <v>81300</v>
      </c>
    </row>
    <row r="129" spans="2:12" x14ac:dyDescent="0.25">
      <c r="B129" s="42"/>
      <c r="C129" s="43">
        <v>381</v>
      </c>
      <c r="D129" s="42" t="s">
        <v>167</v>
      </c>
      <c r="E129" s="44"/>
      <c r="F129" s="44"/>
      <c r="G129" s="44">
        <v>50000</v>
      </c>
      <c r="I129" s="58">
        <v>31300</v>
      </c>
      <c r="J129" s="58"/>
      <c r="K129" s="58">
        <v>81300</v>
      </c>
    </row>
    <row r="130" spans="2:12" x14ac:dyDescent="0.25">
      <c r="B130" s="36"/>
      <c r="C130" s="37" t="s">
        <v>86</v>
      </c>
      <c r="D130" s="36" t="s">
        <v>87</v>
      </c>
      <c r="E130" s="38"/>
      <c r="F130" s="38"/>
      <c r="G130" s="38"/>
      <c r="H130" s="93"/>
      <c r="I130" s="149"/>
      <c r="J130" s="149"/>
      <c r="K130" s="149"/>
      <c r="L130" s="93"/>
    </row>
    <row r="131" spans="2:12" x14ac:dyDescent="0.25">
      <c r="B131" s="39"/>
      <c r="C131" s="40">
        <v>3</v>
      </c>
      <c r="D131" s="39" t="s">
        <v>168</v>
      </c>
      <c r="E131" s="41"/>
      <c r="F131" s="41"/>
      <c r="G131" s="41">
        <f>SUM(G132)</f>
        <v>20000</v>
      </c>
      <c r="I131" s="160">
        <f>SUM(I132)</f>
        <v>-10000</v>
      </c>
      <c r="J131" s="58"/>
      <c r="K131" s="160">
        <f>SUM(K132)</f>
        <v>10000</v>
      </c>
    </row>
    <row r="132" spans="2:12" x14ac:dyDescent="0.25">
      <c r="B132" s="39"/>
      <c r="C132" s="40">
        <v>38</v>
      </c>
      <c r="D132" s="39" t="s">
        <v>53</v>
      </c>
      <c r="E132" s="41"/>
      <c r="F132" s="41"/>
      <c r="G132" s="41">
        <f>SUM(G133:G134)</f>
        <v>20000</v>
      </c>
      <c r="I132" s="160">
        <f>SUM(I133:I134)</f>
        <v>-10000</v>
      </c>
      <c r="J132" s="58"/>
      <c r="K132" s="58">
        <f>SUM(K133:K134)</f>
        <v>10000</v>
      </c>
    </row>
    <row r="133" spans="2:12" x14ac:dyDescent="0.25">
      <c r="B133" s="42"/>
      <c r="C133" s="43">
        <v>381</v>
      </c>
      <c r="D133" s="42" t="s">
        <v>169</v>
      </c>
      <c r="E133" s="44"/>
      <c r="F133" s="44"/>
      <c r="G133" s="44">
        <v>10000</v>
      </c>
      <c r="I133" s="58">
        <v>0</v>
      </c>
      <c r="J133" s="58"/>
      <c r="K133" s="58">
        <v>10000</v>
      </c>
    </row>
    <row r="134" spans="2:12" x14ac:dyDescent="0.25">
      <c r="B134" s="42"/>
      <c r="C134" s="43">
        <v>381</v>
      </c>
      <c r="D134" s="42" t="s">
        <v>170</v>
      </c>
      <c r="E134" s="44"/>
      <c r="F134" s="44"/>
      <c r="G134" s="44">
        <v>10000</v>
      </c>
      <c r="I134" s="58">
        <v>-10000</v>
      </c>
      <c r="J134" s="58"/>
      <c r="K134" s="58">
        <v>0</v>
      </c>
    </row>
    <row r="135" spans="2:12" x14ac:dyDescent="0.25">
      <c r="B135" s="47" t="s">
        <v>78</v>
      </c>
      <c r="C135" s="48" t="s">
        <v>171</v>
      </c>
      <c r="D135" s="47" t="s">
        <v>172</v>
      </c>
      <c r="E135" s="118"/>
      <c r="F135" s="118"/>
      <c r="G135" s="147">
        <f>SUM(G137+G148)</f>
        <v>3280000</v>
      </c>
      <c r="H135" s="119"/>
      <c r="I135" s="151">
        <f>SUM(I137+I148)</f>
        <v>-2318000</v>
      </c>
      <c r="J135" s="158"/>
      <c r="K135" s="151">
        <f>SUM(K137+K148)</f>
        <v>962000</v>
      </c>
      <c r="L135" s="119"/>
    </row>
    <row r="136" spans="2:12" x14ac:dyDescent="0.25">
      <c r="B136" s="123" t="s">
        <v>80</v>
      </c>
      <c r="C136" s="108" t="s">
        <v>173</v>
      </c>
      <c r="D136" s="108" t="s">
        <v>174</v>
      </c>
      <c r="E136" s="108"/>
      <c r="F136" s="108"/>
      <c r="G136" s="108"/>
      <c r="H136" s="109"/>
      <c r="I136" s="155"/>
      <c r="J136" s="155"/>
      <c r="K136" s="155"/>
      <c r="L136" s="109"/>
    </row>
    <row r="137" spans="2:12" x14ac:dyDescent="0.25">
      <c r="B137" s="124" t="s">
        <v>83</v>
      </c>
      <c r="C137" s="125" t="s">
        <v>175</v>
      </c>
      <c r="D137" s="108" t="s">
        <v>8</v>
      </c>
      <c r="E137" s="108"/>
      <c r="F137" s="108"/>
      <c r="G137" s="108">
        <f>SUM(G139+G142)</f>
        <v>260000</v>
      </c>
      <c r="H137" s="109"/>
      <c r="I137" s="165">
        <f>SUM(I139+I142)</f>
        <v>-164000</v>
      </c>
      <c r="J137" s="155"/>
      <c r="K137" s="165">
        <f>SUM(K139+K142)</f>
        <v>96000</v>
      </c>
      <c r="L137" s="109"/>
    </row>
    <row r="138" spans="2:12" x14ac:dyDescent="0.25">
      <c r="B138" s="52"/>
      <c r="C138" s="45" t="s">
        <v>86</v>
      </c>
      <c r="D138" s="36" t="s">
        <v>133</v>
      </c>
      <c r="E138" s="53"/>
      <c r="F138" s="53"/>
      <c r="G138" s="38"/>
      <c r="H138" s="93"/>
      <c r="I138" s="149"/>
      <c r="J138" s="149"/>
      <c r="K138" s="149"/>
      <c r="L138" s="93"/>
    </row>
    <row r="139" spans="2:12" x14ac:dyDescent="0.25">
      <c r="B139" s="42"/>
      <c r="C139" s="40">
        <v>4</v>
      </c>
      <c r="D139" s="42" t="s">
        <v>8</v>
      </c>
      <c r="E139" s="44"/>
      <c r="F139" s="44"/>
      <c r="G139" s="41">
        <f>SUM(G140)</f>
        <v>250000</v>
      </c>
      <c r="I139" s="58">
        <f>SUM(I140)</f>
        <v>-250000</v>
      </c>
      <c r="J139" s="58"/>
      <c r="K139" s="58">
        <f>SUM(K140)</f>
        <v>0</v>
      </c>
    </row>
    <row r="140" spans="2:12" ht="24.75" x14ac:dyDescent="0.25">
      <c r="B140" s="42"/>
      <c r="C140" s="40">
        <v>42</v>
      </c>
      <c r="D140" s="42" t="s">
        <v>176</v>
      </c>
      <c r="E140" s="44"/>
      <c r="F140" s="44"/>
      <c r="G140" s="41">
        <f>SUM(G141)</f>
        <v>250000</v>
      </c>
      <c r="I140" s="58">
        <f>SUM(I141:I141)</f>
        <v>-250000</v>
      </c>
      <c r="J140" s="58"/>
      <c r="K140" s="58">
        <f>SUM(K141:K141)</f>
        <v>0</v>
      </c>
    </row>
    <row r="141" spans="2:12" x14ac:dyDescent="0.25">
      <c r="B141" s="42"/>
      <c r="C141" s="43">
        <v>421</v>
      </c>
      <c r="D141" s="42" t="s">
        <v>177</v>
      </c>
      <c r="E141" s="44"/>
      <c r="F141" s="44"/>
      <c r="G141" s="44">
        <v>250000</v>
      </c>
      <c r="I141" s="58">
        <v>-250000</v>
      </c>
      <c r="J141" s="58"/>
      <c r="K141" s="58">
        <v>0</v>
      </c>
    </row>
    <row r="142" spans="2:12" x14ac:dyDescent="0.25">
      <c r="B142" s="124" t="s">
        <v>83</v>
      </c>
      <c r="C142" s="125" t="s">
        <v>178</v>
      </c>
      <c r="D142" s="108" t="s">
        <v>8</v>
      </c>
      <c r="E142" s="108"/>
      <c r="F142" s="108"/>
      <c r="G142" s="108">
        <f>SUM(G144)</f>
        <v>10000</v>
      </c>
      <c r="H142" s="109"/>
      <c r="I142" s="165">
        <f>SUM(I144)</f>
        <v>86000</v>
      </c>
      <c r="J142" s="165"/>
      <c r="K142" s="165">
        <f>SUM(K144)</f>
        <v>96000</v>
      </c>
      <c r="L142" s="109"/>
    </row>
    <row r="143" spans="2:12" x14ac:dyDescent="0.25">
      <c r="B143" s="52"/>
      <c r="C143" s="45" t="s">
        <v>86</v>
      </c>
      <c r="D143" s="36" t="s">
        <v>133</v>
      </c>
      <c r="E143" s="53"/>
      <c r="F143" s="53"/>
      <c r="G143" s="38"/>
      <c r="H143" s="93"/>
      <c r="I143" s="149"/>
      <c r="J143" s="149"/>
      <c r="K143" s="149"/>
      <c r="L143" s="93"/>
    </row>
    <row r="144" spans="2:12" x14ac:dyDescent="0.25">
      <c r="B144" s="42"/>
      <c r="C144" s="40">
        <v>4</v>
      </c>
      <c r="D144" s="39" t="s">
        <v>8</v>
      </c>
      <c r="E144" s="44"/>
      <c r="F144" s="44"/>
      <c r="G144" s="41">
        <f>SUM(G145)</f>
        <v>10000</v>
      </c>
      <c r="I144" s="160">
        <f>SUM(I145)</f>
        <v>86000</v>
      </c>
      <c r="J144" s="160"/>
      <c r="K144" s="160">
        <f>SUM(K145)</f>
        <v>96000</v>
      </c>
    </row>
    <row r="145" spans="2:12" x14ac:dyDescent="0.25">
      <c r="B145" s="42"/>
      <c r="C145" s="43">
        <v>42</v>
      </c>
      <c r="D145" s="42" t="s">
        <v>179</v>
      </c>
      <c r="E145" s="44"/>
      <c r="F145" s="44"/>
      <c r="G145" s="41">
        <f>SUM(G146:G147)</f>
        <v>10000</v>
      </c>
      <c r="I145" s="160">
        <f>SUM(I146:I147)</f>
        <v>86000</v>
      </c>
      <c r="J145" s="58"/>
      <c r="K145" s="160">
        <f>SUM(K146:K147)</f>
        <v>96000</v>
      </c>
    </row>
    <row r="146" spans="2:12" x14ac:dyDescent="0.25">
      <c r="B146" s="42"/>
      <c r="C146" s="43">
        <v>422</v>
      </c>
      <c r="D146" s="42" t="s">
        <v>179</v>
      </c>
      <c r="E146" s="44"/>
      <c r="F146" s="44"/>
      <c r="G146" s="44">
        <v>10000</v>
      </c>
      <c r="I146" s="58">
        <v>-10000</v>
      </c>
      <c r="J146" s="58"/>
      <c r="K146" s="58">
        <v>0</v>
      </c>
    </row>
    <row r="147" spans="2:12" x14ac:dyDescent="0.25">
      <c r="B147" s="42"/>
      <c r="C147" s="43">
        <v>423</v>
      </c>
      <c r="D147" s="42" t="s">
        <v>290</v>
      </c>
      <c r="E147" s="44"/>
      <c r="F147" s="44"/>
      <c r="G147" s="44">
        <v>0</v>
      </c>
      <c r="I147" s="58">
        <v>96000</v>
      </c>
      <c r="J147" s="58"/>
      <c r="K147" s="58">
        <v>96000</v>
      </c>
    </row>
    <row r="148" spans="2:12" x14ac:dyDescent="0.25">
      <c r="B148" s="124" t="s">
        <v>83</v>
      </c>
      <c r="C148" s="125" t="s">
        <v>180</v>
      </c>
      <c r="D148" s="108" t="s">
        <v>181</v>
      </c>
      <c r="E148" s="108"/>
      <c r="F148" s="108"/>
      <c r="G148" s="108">
        <f>SUM(G150)</f>
        <v>3020000</v>
      </c>
      <c r="H148" s="109"/>
      <c r="I148" s="155">
        <f>SUM(I150)</f>
        <v>-2154000</v>
      </c>
      <c r="J148" s="155"/>
      <c r="K148" s="155">
        <f>SUM(K150)</f>
        <v>866000</v>
      </c>
      <c r="L148" s="109"/>
    </row>
    <row r="149" spans="2:12" x14ac:dyDescent="0.25">
      <c r="B149" s="52"/>
      <c r="C149" s="45" t="s">
        <v>86</v>
      </c>
      <c r="D149" s="36" t="s">
        <v>133</v>
      </c>
      <c r="E149" s="53"/>
      <c r="F149" s="53"/>
      <c r="G149" s="38"/>
      <c r="H149" s="93"/>
      <c r="I149" s="149"/>
      <c r="J149" s="149"/>
      <c r="K149" s="149"/>
      <c r="L149" s="93"/>
    </row>
    <row r="150" spans="2:12" x14ac:dyDescent="0.25">
      <c r="B150" s="42"/>
      <c r="C150" s="40">
        <v>4</v>
      </c>
      <c r="D150" s="39" t="s">
        <v>8</v>
      </c>
      <c r="E150" s="41"/>
      <c r="F150" s="41"/>
      <c r="G150" s="41">
        <f>SUM(G151)</f>
        <v>3020000</v>
      </c>
      <c r="I150" s="160">
        <f>SUM(I151)</f>
        <v>-2154000</v>
      </c>
      <c r="J150" s="58"/>
      <c r="K150" s="160">
        <f>SUM(K151)</f>
        <v>866000</v>
      </c>
    </row>
    <row r="151" spans="2:12" ht="24.75" x14ac:dyDescent="0.25">
      <c r="B151" s="42"/>
      <c r="C151" s="40">
        <v>45</v>
      </c>
      <c r="D151" s="39" t="s">
        <v>57</v>
      </c>
      <c r="E151" s="41"/>
      <c r="F151" s="41"/>
      <c r="G151" s="41">
        <f>SUM(G152:G166)</f>
        <v>3020000</v>
      </c>
      <c r="I151" s="160">
        <f>SUM(I152:I166)</f>
        <v>-2154000</v>
      </c>
      <c r="J151" s="58"/>
      <c r="K151" s="160">
        <f>SUM(K152:K166)</f>
        <v>866000</v>
      </c>
    </row>
    <row r="152" spans="2:12" x14ac:dyDescent="0.25">
      <c r="B152" s="42"/>
      <c r="C152" s="43">
        <v>451</v>
      </c>
      <c r="D152" s="42" t="s">
        <v>228</v>
      </c>
      <c r="E152" s="44"/>
      <c r="F152" s="44"/>
      <c r="G152" s="44">
        <v>300000</v>
      </c>
      <c r="I152" s="58">
        <v>-300000</v>
      </c>
      <c r="J152" s="58"/>
      <c r="K152" s="58">
        <v>0</v>
      </c>
    </row>
    <row r="153" spans="2:12" x14ac:dyDescent="0.25">
      <c r="B153" s="42"/>
      <c r="C153" s="43">
        <v>451</v>
      </c>
      <c r="D153" s="42" t="s">
        <v>182</v>
      </c>
      <c r="E153" s="44"/>
      <c r="F153" s="44"/>
      <c r="G153" s="44">
        <v>400000</v>
      </c>
      <c r="I153" s="58">
        <v>-145000</v>
      </c>
      <c r="J153" s="58"/>
      <c r="K153" s="58">
        <v>255000</v>
      </c>
    </row>
    <row r="154" spans="2:12" x14ac:dyDescent="0.25">
      <c r="B154" s="42"/>
      <c r="C154" s="43">
        <v>451</v>
      </c>
      <c r="D154" s="42" t="s">
        <v>183</v>
      </c>
      <c r="E154" s="44"/>
      <c r="F154" s="44"/>
      <c r="G154" s="44">
        <v>500000</v>
      </c>
      <c r="I154" s="58">
        <v>-383000</v>
      </c>
      <c r="J154" s="58"/>
      <c r="K154" s="58">
        <v>117000</v>
      </c>
    </row>
    <row r="155" spans="2:12" x14ac:dyDescent="0.25">
      <c r="B155" s="42"/>
      <c r="C155" s="43">
        <v>451</v>
      </c>
      <c r="D155" s="42" t="s">
        <v>184</v>
      </c>
      <c r="E155" s="44"/>
      <c r="F155" s="44"/>
      <c r="G155" s="44">
        <v>300000</v>
      </c>
      <c r="I155" s="58">
        <v>-40000</v>
      </c>
      <c r="J155" s="58"/>
      <c r="K155" s="58">
        <v>260000</v>
      </c>
    </row>
    <row r="156" spans="2:12" x14ac:dyDescent="0.25">
      <c r="B156" s="42"/>
      <c r="C156" s="43">
        <v>451</v>
      </c>
      <c r="D156" s="42" t="s">
        <v>185</v>
      </c>
      <c r="E156" s="44"/>
      <c r="F156" s="44"/>
      <c r="G156" s="44">
        <v>10000</v>
      </c>
      <c r="I156" s="58">
        <v>-10000</v>
      </c>
      <c r="J156" s="58"/>
      <c r="K156" s="58">
        <v>0</v>
      </c>
    </row>
    <row r="157" spans="2:12" x14ac:dyDescent="0.25">
      <c r="B157" s="42"/>
      <c r="C157" s="43">
        <v>451</v>
      </c>
      <c r="D157" s="42" t="s">
        <v>186</v>
      </c>
      <c r="E157" s="44"/>
      <c r="F157" s="44"/>
      <c r="G157" s="44">
        <v>1000000</v>
      </c>
      <c r="I157" s="58">
        <v>-766000</v>
      </c>
      <c r="J157" s="58"/>
      <c r="K157" s="58">
        <v>234000</v>
      </c>
    </row>
    <row r="158" spans="2:12" x14ac:dyDescent="0.25">
      <c r="B158" s="42"/>
      <c r="C158" s="43">
        <v>451</v>
      </c>
      <c r="D158" s="42" t="s">
        <v>237</v>
      </c>
      <c r="E158" s="44"/>
      <c r="F158" s="44"/>
      <c r="G158" s="44">
        <v>50000</v>
      </c>
      <c r="I158" s="58">
        <v>-50000</v>
      </c>
      <c r="J158" s="58"/>
      <c r="K158" s="58">
        <v>0</v>
      </c>
    </row>
    <row r="159" spans="2:12" x14ac:dyDescent="0.25">
      <c r="B159" s="42"/>
      <c r="C159" s="43">
        <v>451</v>
      </c>
      <c r="D159" s="42" t="s">
        <v>187</v>
      </c>
      <c r="E159" s="44"/>
      <c r="F159" s="44"/>
      <c r="G159" s="44">
        <v>40000</v>
      </c>
      <c r="I159" s="58">
        <v>-40000</v>
      </c>
      <c r="J159" s="58"/>
      <c r="K159" s="58">
        <v>0</v>
      </c>
    </row>
    <row r="160" spans="2:12" x14ac:dyDescent="0.25">
      <c r="B160" s="42"/>
      <c r="C160" s="43">
        <v>451</v>
      </c>
      <c r="D160" s="42" t="s">
        <v>188</v>
      </c>
      <c r="E160" s="44"/>
      <c r="F160" s="44"/>
      <c r="G160" s="44">
        <v>30000</v>
      </c>
      <c r="I160" s="58">
        <v>-30000</v>
      </c>
      <c r="J160" s="58"/>
      <c r="K160" s="58">
        <v>0</v>
      </c>
    </row>
    <row r="161" spans="2:12" x14ac:dyDescent="0.25">
      <c r="B161" s="42"/>
      <c r="C161" s="43">
        <v>451</v>
      </c>
      <c r="D161" s="42" t="s">
        <v>189</v>
      </c>
      <c r="E161" s="44"/>
      <c r="F161" s="44"/>
      <c r="G161" s="44">
        <v>20000</v>
      </c>
      <c r="I161" s="58">
        <v>-20000</v>
      </c>
      <c r="J161" s="58"/>
      <c r="K161" s="58">
        <v>0</v>
      </c>
    </row>
    <row r="162" spans="2:12" x14ac:dyDescent="0.25">
      <c r="B162" s="42"/>
      <c r="C162" s="43">
        <v>451</v>
      </c>
      <c r="D162" s="42" t="s">
        <v>190</v>
      </c>
      <c r="E162" s="44"/>
      <c r="F162" s="44"/>
      <c r="G162" s="44">
        <v>10000</v>
      </c>
      <c r="I162" s="58">
        <v>-10000</v>
      </c>
      <c r="J162" s="58"/>
      <c r="K162" s="58">
        <v>0</v>
      </c>
    </row>
    <row r="163" spans="2:12" x14ac:dyDescent="0.25">
      <c r="B163" s="42"/>
      <c r="C163" s="43">
        <v>451</v>
      </c>
      <c r="D163" s="42" t="s">
        <v>238</v>
      </c>
      <c r="E163" s="44"/>
      <c r="F163" s="44"/>
      <c r="G163" s="44">
        <v>50000</v>
      </c>
      <c r="I163" s="58">
        <v>-50000</v>
      </c>
      <c r="J163" s="58"/>
      <c r="K163" s="58">
        <v>0</v>
      </c>
    </row>
    <row r="164" spans="2:12" x14ac:dyDescent="0.25">
      <c r="B164" s="42"/>
      <c r="C164" s="43">
        <v>451</v>
      </c>
      <c r="D164" s="42" t="s">
        <v>239</v>
      </c>
      <c r="E164" s="44"/>
      <c r="F164" s="44"/>
      <c r="G164" s="44">
        <v>250000</v>
      </c>
      <c r="I164" s="58">
        <v>-250000</v>
      </c>
      <c r="J164" s="58"/>
      <c r="K164" s="58">
        <v>0</v>
      </c>
    </row>
    <row r="165" spans="2:12" x14ac:dyDescent="0.25">
      <c r="B165" s="42"/>
      <c r="C165" s="43">
        <v>451</v>
      </c>
      <c r="D165" s="42" t="s">
        <v>240</v>
      </c>
      <c r="E165" s="44"/>
      <c r="F165" s="44"/>
      <c r="G165" s="44">
        <v>10000</v>
      </c>
      <c r="I165" s="58">
        <v>-10000</v>
      </c>
      <c r="J165" s="58"/>
      <c r="K165" s="58">
        <v>0</v>
      </c>
    </row>
    <row r="166" spans="2:12" x14ac:dyDescent="0.25">
      <c r="B166" s="42"/>
      <c r="C166" s="43">
        <v>451</v>
      </c>
      <c r="D166" s="42" t="s">
        <v>241</v>
      </c>
      <c r="E166" s="44"/>
      <c r="F166" s="44"/>
      <c r="G166" s="44">
        <v>50000</v>
      </c>
      <c r="I166" s="58">
        <v>-50000</v>
      </c>
      <c r="J166" s="58"/>
      <c r="K166" s="58">
        <v>0</v>
      </c>
    </row>
    <row r="167" spans="2:12" x14ac:dyDescent="0.25">
      <c r="B167" s="96" t="s">
        <v>78</v>
      </c>
      <c r="C167" s="126" t="s">
        <v>191</v>
      </c>
      <c r="D167" s="127" t="s">
        <v>192</v>
      </c>
      <c r="E167" s="98"/>
      <c r="F167" s="98"/>
      <c r="G167" s="98">
        <f>SUM(G170)</f>
        <v>190210.85</v>
      </c>
      <c r="H167" s="99"/>
      <c r="I167" s="151">
        <f>SUM(I170)</f>
        <v>-94000</v>
      </c>
      <c r="J167" s="154"/>
      <c r="K167" s="151">
        <f>SUM(K170)</f>
        <v>101210.85</v>
      </c>
      <c r="L167" s="99"/>
    </row>
    <row r="168" spans="2:12" ht="16.5" customHeight="1" x14ac:dyDescent="0.25">
      <c r="B168" s="105" t="s">
        <v>80</v>
      </c>
      <c r="C168" s="106" t="s">
        <v>193</v>
      </c>
      <c r="D168" s="105" t="s">
        <v>194</v>
      </c>
      <c r="E168" s="108"/>
      <c r="F168" s="108"/>
      <c r="G168" s="108"/>
      <c r="H168" s="109"/>
      <c r="I168" s="155"/>
      <c r="J168" s="155"/>
      <c r="K168" s="155"/>
      <c r="L168" s="109"/>
    </row>
    <row r="169" spans="2:12" ht="23.25" x14ac:dyDescent="0.25">
      <c r="B169" s="110" t="s">
        <v>83</v>
      </c>
      <c r="C169" s="106" t="s">
        <v>195</v>
      </c>
      <c r="D169" s="105" t="s">
        <v>196</v>
      </c>
      <c r="E169" s="108"/>
      <c r="F169" s="108"/>
      <c r="G169" s="108"/>
      <c r="H169" s="109"/>
      <c r="I169" s="155"/>
      <c r="J169" s="155"/>
      <c r="K169" s="155"/>
      <c r="L169" s="109"/>
    </row>
    <row r="170" spans="2:12" x14ac:dyDescent="0.25">
      <c r="B170" s="36"/>
      <c r="C170" s="45" t="s">
        <v>86</v>
      </c>
      <c r="D170" s="36" t="s">
        <v>87</v>
      </c>
      <c r="E170" s="46"/>
      <c r="F170" s="46"/>
      <c r="G170" s="46">
        <f>SUM(G171)</f>
        <v>190210.85</v>
      </c>
      <c r="H170" s="93"/>
      <c r="I170" s="149">
        <f>SUM(I171)</f>
        <v>-94000</v>
      </c>
      <c r="J170" s="149"/>
      <c r="K170" s="149">
        <f>SUM(K171)</f>
        <v>101210.85</v>
      </c>
      <c r="L170" s="93"/>
    </row>
    <row r="171" spans="2:12" x14ac:dyDescent="0.25">
      <c r="B171" s="42"/>
      <c r="C171" s="40">
        <v>5</v>
      </c>
      <c r="D171" s="39" t="s">
        <v>197</v>
      </c>
      <c r="E171" s="41"/>
      <c r="F171" s="41"/>
      <c r="G171" s="41">
        <f>SUM(G172)</f>
        <v>190210.85</v>
      </c>
      <c r="I171" s="58">
        <f>SUM(I172)</f>
        <v>-94000</v>
      </c>
      <c r="J171" s="58"/>
      <c r="K171" s="58">
        <f>SUM(K172)</f>
        <v>101210.85</v>
      </c>
    </row>
    <row r="172" spans="2:12" ht="18.75" customHeight="1" x14ac:dyDescent="0.25">
      <c r="B172" s="42"/>
      <c r="C172" s="43">
        <v>54</v>
      </c>
      <c r="D172" s="85" t="s">
        <v>196</v>
      </c>
      <c r="E172" s="44"/>
      <c r="F172" s="44"/>
      <c r="G172" s="44">
        <f>SUM(G173:G175)</f>
        <v>190210.85</v>
      </c>
      <c r="I172" s="58">
        <f>SUM(I173:I175)</f>
        <v>-94000</v>
      </c>
      <c r="J172" s="58"/>
      <c r="K172" s="58">
        <f>SUM(K173:K175)</f>
        <v>101210.85</v>
      </c>
    </row>
    <row r="173" spans="2:12" ht="18" customHeight="1" x14ac:dyDescent="0.25">
      <c r="B173" s="42"/>
      <c r="C173" s="43">
        <v>542</v>
      </c>
      <c r="D173" s="42" t="s">
        <v>198</v>
      </c>
      <c r="E173" s="44"/>
      <c r="F173" s="44"/>
      <c r="G173" s="44">
        <v>150000</v>
      </c>
      <c r="I173" s="58">
        <v>-130000</v>
      </c>
      <c r="J173" s="58"/>
      <c r="K173" s="58">
        <v>25000</v>
      </c>
    </row>
    <row r="174" spans="2:12" ht="21" customHeight="1" x14ac:dyDescent="0.25">
      <c r="B174" s="42"/>
      <c r="C174" s="43"/>
      <c r="D174" s="42"/>
      <c r="E174" s="44"/>
      <c r="F174" s="44"/>
      <c r="G174" s="44"/>
    </row>
    <row r="175" spans="2:12" ht="24.75" x14ac:dyDescent="0.25">
      <c r="B175" s="42"/>
      <c r="C175" s="43">
        <v>547</v>
      </c>
      <c r="D175" s="42" t="s">
        <v>274</v>
      </c>
      <c r="E175" s="44"/>
      <c r="F175" s="44"/>
      <c r="G175" s="44">
        <v>40210.85</v>
      </c>
      <c r="I175" s="58">
        <v>36000</v>
      </c>
      <c r="K175" s="58">
        <v>76210.850000000006</v>
      </c>
    </row>
    <row r="176" spans="2:12" x14ac:dyDescent="0.25">
      <c r="B176" t="s">
        <v>260</v>
      </c>
    </row>
    <row r="177" spans="2:7" x14ac:dyDescent="0.25">
      <c r="B177" s="92" t="s">
        <v>261</v>
      </c>
      <c r="C177" s="92"/>
      <c r="D177" s="92"/>
      <c r="E177" s="92"/>
      <c r="F177" s="92"/>
      <c r="G177" s="92"/>
    </row>
    <row r="178" spans="2:7" x14ac:dyDescent="0.25">
      <c r="B178" s="196"/>
      <c r="C178" s="196"/>
      <c r="D178" s="196"/>
      <c r="E178" s="196"/>
      <c r="F178" s="196"/>
      <c r="G178" s="196"/>
    </row>
    <row r="179" spans="2:7" x14ac:dyDescent="0.25">
      <c r="B179" s="196"/>
      <c r="C179" s="196"/>
      <c r="D179" s="78" t="s">
        <v>199</v>
      </c>
    </row>
    <row r="180" spans="2:7" x14ac:dyDescent="0.25">
      <c r="B180" s="196"/>
      <c r="C180" s="196"/>
      <c r="D180" s="78" t="s">
        <v>200</v>
      </c>
    </row>
    <row r="181" spans="2:7" x14ac:dyDescent="0.25">
      <c r="B181" s="181" t="s">
        <v>303</v>
      </c>
      <c r="C181" s="78"/>
      <c r="D181" s="78"/>
      <c r="E181" s="78"/>
      <c r="F181" s="78"/>
      <c r="G181" s="78"/>
    </row>
    <row r="182" spans="2:7" x14ac:dyDescent="0.25">
      <c r="B182" s="181" t="s">
        <v>304</v>
      </c>
      <c r="C182" s="78"/>
      <c r="D182" s="78"/>
      <c r="E182" s="78"/>
      <c r="F182" s="78"/>
      <c r="G182" s="78"/>
    </row>
    <row r="183" spans="2:7" x14ac:dyDescent="0.25">
      <c r="B183" s="198" t="s">
        <v>305</v>
      </c>
      <c r="C183" s="198"/>
      <c r="D183" s="182" t="s">
        <v>229</v>
      </c>
      <c r="E183" s="199"/>
      <c r="F183" s="199"/>
      <c r="G183" s="87"/>
    </row>
    <row r="184" spans="2:7" x14ac:dyDescent="0.25">
      <c r="B184" s="198"/>
      <c r="C184" s="198"/>
      <c r="D184" s="183" t="s">
        <v>264</v>
      </c>
      <c r="E184" s="199"/>
      <c r="F184" s="199"/>
      <c r="G184" s="87"/>
    </row>
    <row r="185" spans="2:7" x14ac:dyDescent="0.25">
      <c r="B185" s="59"/>
      <c r="C185" s="87"/>
      <c r="D185" s="87"/>
      <c r="E185" s="87"/>
      <c r="F185" s="87"/>
      <c r="G185" s="87"/>
    </row>
    <row r="187" spans="2:7" x14ac:dyDescent="0.25">
      <c r="B187" s="196"/>
      <c r="C187" s="196"/>
      <c r="E187" s="197"/>
      <c r="F187" s="197"/>
    </row>
    <row r="188" spans="2:7" x14ac:dyDescent="0.25">
      <c r="B188" s="196"/>
      <c r="C188" s="196"/>
      <c r="E188" s="197"/>
      <c r="F188" s="197"/>
    </row>
    <row r="189" spans="2:7" x14ac:dyDescent="0.25">
      <c r="B189" s="54"/>
    </row>
  </sheetData>
  <mergeCells count="11">
    <mergeCell ref="B178:G178"/>
    <mergeCell ref="B179:C179"/>
    <mergeCell ref="B188:C188"/>
    <mergeCell ref="E188:F188"/>
    <mergeCell ref="B180:C180"/>
    <mergeCell ref="B183:C183"/>
    <mergeCell ref="E183:F183"/>
    <mergeCell ref="B184:C184"/>
    <mergeCell ref="E184:F184"/>
    <mergeCell ref="B187:C187"/>
    <mergeCell ref="E187:F187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workbookViewId="0">
      <selection activeCell="C55" sqref="C55"/>
    </sheetView>
  </sheetViews>
  <sheetFormatPr defaultRowHeight="15" x14ac:dyDescent="0.25"/>
  <cols>
    <col min="2" max="2" width="27.42578125" customWidth="1"/>
    <col min="3" max="3" width="13" customWidth="1"/>
    <col min="4" max="4" width="12.7109375" customWidth="1"/>
    <col min="5" max="5" width="15.5703125" customWidth="1"/>
    <col min="6" max="6" width="11.28515625" bestFit="1" customWidth="1"/>
  </cols>
  <sheetData>
    <row r="1" spans="1:9" x14ac:dyDescent="0.25">
      <c r="A1" s="57" t="s">
        <v>199</v>
      </c>
    </row>
    <row r="2" spans="1:9" ht="15.75" x14ac:dyDescent="0.25">
      <c r="A2" s="60"/>
      <c r="B2" s="199" t="s">
        <v>256</v>
      </c>
      <c r="C2" s="199"/>
    </row>
    <row r="3" spans="1:9" ht="15.75" x14ac:dyDescent="0.25">
      <c r="A3" s="60" t="s">
        <v>280</v>
      </c>
    </row>
    <row r="4" spans="1:9" ht="16.5" thickBot="1" x14ac:dyDescent="0.3">
      <c r="A4" s="60"/>
    </row>
    <row r="5" spans="1:9" ht="29.25" thickBot="1" x14ac:dyDescent="0.3">
      <c r="A5" s="214" t="s">
        <v>225</v>
      </c>
      <c r="B5" s="215"/>
      <c r="C5" s="84" t="s">
        <v>281</v>
      </c>
      <c r="D5" s="84" t="s">
        <v>262</v>
      </c>
      <c r="E5" s="84" t="s">
        <v>282</v>
      </c>
    </row>
    <row r="6" spans="1:9" ht="15.75" thickBot="1" x14ac:dyDescent="0.3">
      <c r="A6" s="61">
        <v>1</v>
      </c>
      <c r="B6" s="62" t="s">
        <v>202</v>
      </c>
      <c r="C6" s="63">
        <f>SUM(C8)</f>
        <v>250000</v>
      </c>
      <c r="D6" s="63">
        <f>SUM(D8)</f>
        <v>-250000</v>
      </c>
      <c r="E6" s="63">
        <f>SUM(E8)</f>
        <v>0</v>
      </c>
    </row>
    <row r="7" spans="1:9" ht="16.5" thickBot="1" x14ac:dyDescent="0.3">
      <c r="A7" s="200"/>
      <c r="B7" s="201"/>
      <c r="C7" s="201"/>
      <c r="D7" s="201"/>
      <c r="E7" s="202"/>
    </row>
    <row r="8" spans="1:9" ht="16.5" thickBot="1" x14ac:dyDescent="0.3">
      <c r="A8" s="216" t="s">
        <v>203</v>
      </c>
      <c r="B8" s="217"/>
      <c r="C8" s="64">
        <f>SUM(C10)</f>
        <v>250000</v>
      </c>
      <c r="D8" s="65">
        <f>SUM(D10)</f>
        <v>-250000</v>
      </c>
      <c r="E8" s="65">
        <f>SUM(E10)</f>
        <v>0</v>
      </c>
    </row>
    <row r="9" spans="1:9" ht="16.5" thickBot="1" x14ac:dyDescent="0.3">
      <c r="A9" s="200"/>
      <c r="B9" s="201"/>
      <c r="C9" s="201"/>
      <c r="D9" s="201"/>
      <c r="E9" s="202"/>
    </row>
    <row r="10" spans="1:9" ht="16.5" thickBot="1" x14ac:dyDescent="0.3">
      <c r="A10" s="203" t="s">
        <v>177</v>
      </c>
      <c r="B10" s="204"/>
      <c r="C10" s="66">
        <v>250000</v>
      </c>
      <c r="D10" s="66">
        <v>-250000</v>
      </c>
      <c r="E10" s="66">
        <v>0</v>
      </c>
    </row>
    <row r="11" spans="1:9" ht="16.5" thickBot="1" x14ac:dyDescent="0.3">
      <c r="A11" s="200"/>
      <c r="B11" s="201"/>
      <c r="C11" s="201"/>
      <c r="D11" s="201"/>
      <c r="E11" s="202"/>
    </row>
    <row r="12" spans="1:9" ht="15.75" thickBot="1" x14ac:dyDescent="0.3">
      <c r="A12" s="67">
        <v>2</v>
      </c>
      <c r="B12" s="68" t="s">
        <v>204</v>
      </c>
      <c r="C12" s="69">
        <f>SUM(C14+C18+C22)</f>
        <v>3020000</v>
      </c>
      <c r="D12" s="69">
        <f>SUM(D14+D18+D22)</f>
        <v>-2154000</v>
      </c>
      <c r="E12" s="70">
        <f>SUM(E14+E18+E22)</f>
        <v>866000</v>
      </c>
    </row>
    <row r="13" spans="1:9" ht="16.5" thickBot="1" x14ac:dyDescent="0.3">
      <c r="A13" s="200"/>
      <c r="B13" s="201"/>
      <c r="C13" s="201"/>
      <c r="D13" s="201"/>
      <c r="E13" s="202"/>
    </row>
    <row r="14" spans="1:9" ht="16.5" thickBot="1" x14ac:dyDescent="0.3">
      <c r="A14" s="205" t="s">
        <v>205</v>
      </c>
      <c r="B14" s="206"/>
      <c r="C14" s="71">
        <f>SUM(C15:C16)</f>
        <v>60000</v>
      </c>
      <c r="D14" s="71">
        <f>SUM(D15:D16)</f>
        <v>-60000</v>
      </c>
      <c r="E14" s="71">
        <f>SUM(E15:E16)</f>
        <v>0</v>
      </c>
      <c r="I14" s="79"/>
    </row>
    <row r="15" spans="1:9" ht="16.5" thickBot="1" x14ac:dyDescent="0.3">
      <c r="A15" s="203" t="s">
        <v>206</v>
      </c>
      <c r="B15" s="204"/>
      <c r="C15" s="66">
        <v>10000</v>
      </c>
      <c r="D15" s="66">
        <v>-10000</v>
      </c>
      <c r="E15" s="66">
        <v>0</v>
      </c>
    </row>
    <row r="16" spans="1:9" ht="16.5" thickBot="1" x14ac:dyDescent="0.3">
      <c r="A16" s="203" t="s">
        <v>242</v>
      </c>
      <c r="B16" s="204"/>
      <c r="C16" s="66">
        <v>50000</v>
      </c>
      <c r="D16" s="66">
        <v>-50000</v>
      </c>
      <c r="E16" s="66">
        <v>0</v>
      </c>
    </row>
    <row r="17" spans="1:9" ht="16.5" thickBot="1" x14ac:dyDescent="0.3">
      <c r="A17" s="200"/>
      <c r="B17" s="201"/>
      <c r="C17" s="201"/>
      <c r="D17" s="201"/>
      <c r="E17" s="202"/>
    </row>
    <row r="18" spans="1:9" ht="16.5" thickBot="1" x14ac:dyDescent="0.3">
      <c r="A18" s="210" t="s">
        <v>207</v>
      </c>
      <c r="B18" s="211"/>
      <c r="C18" s="72">
        <f>SUM(C19:C21)</f>
        <v>740000</v>
      </c>
      <c r="D18" s="72">
        <f>SUM(D19:D21)</f>
        <v>-225000</v>
      </c>
      <c r="E18" s="72">
        <f>SUM(E19:E21)</f>
        <v>515000</v>
      </c>
    </row>
    <row r="19" spans="1:9" ht="16.5" thickBot="1" x14ac:dyDescent="0.3">
      <c r="A19" s="203" t="s">
        <v>208</v>
      </c>
      <c r="B19" s="204"/>
      <c r="C19" s="66">
        <v>400000</v>
      </c>
      <c r="D19" s="66">
        <v>-145000</v>
      </c>
      <c r="E19" s="66">
        <v>255000</v>
      </c>
      <c r="I19" s="79"/>
    </row>
    <row r="20" spans="1:9" ht="16.5" thickBot="1" x14ac:dyDescent="0.3">
      <c r="A20" s="203" t="s">
        <v>209</v>
      </c>
      <c r="B20" s="204"/>
      <c r="C20" s="66">
        <v>300000</v>
      </c>
      <c r="D20" s="66">
        <v>-40000</v>
      </c>
      <c r="E20" s="66">
        <v>260000</v>
      </c>
    </row>
    <row r="21" spans="1:9" ht="16.5" thickBot="1" x14ac:dyDescent="0.3">
      <c r="A21" s="220" t="s">
        <v>210</v>
      </c>
      <c r="B21" s="221"/>
      <c r="C21" s="73">
        <v>40000</v>
      </c>
      <c r="D21" s="73">
        <v>-40000</v>
      </c>
      <c r="E21" s="74">
        <v>0</v>
      </c>
    </row>
    <row r="22" spans="1:9" ht="16.5" thickBot="1" x14ac:dyDescent="0.3">
      <c r="A22" s="222" t="s">
        <v>223</v>
      </c>
      <c r="B22" s="223"/>
      <c r="C22" s="71">
        <f>SUM(C23:C32)</f>
        <v>2220000</v>
      </c>
      <c r="D22" s="169">
        <f>SUM(D23:D33)</f>
        <v>-1869000</v>
      </c>
      <c r="E22" s="71">
        <f>SUM(E23:E33)</f>
        <v>351000</v>
      </c>
    </row>
    <row r="23" spans="1:9" ht="16.5" thickBot="1" x14ac:dyDescent="0.3">
      <c r="A23" s="203" t="s">
        <v>211</v>
      </c>
      <c r="B23" s="204"/>
      <c r="C23" s="66">
        <v>300000</v>
      </c>
      <c r="D23" s="66">
        <v>-300000</v>
      </c>
      <c r="E23" s="66">
        <v>0</v>
      </c>
    </row>
    <row r="24" spans="1:9" ht="16.5" thickBot="1" x14ac:dyDescent="0.3">
      <c r="A24" s="203" t="s">
        <v>212</v>
      </c>
      <c r="B24" s="204"/>
      <c r="C24" s="66">
        <v>500000</v>
      </c>
      <c r="D24" s="66">
        <v>-383000</v>
      </c>
      <c r="E24" s="66">
        <f>SUM(C24:D24)</f>
        <v>117000</v>
      </c>
    </row>
    <row r="25" spans="1:9" ht="16.5" thickBot="1" x14ac:dyDescent="0.3">
      <c r="A25" s="203" t="s">
        <v>213</v>
      </c>
      <c r="B25" s="204"/>
      <c r="C25" s="66">
        <v>1000000</v>
      </c>
      <c r="D25" s="66">
        <v>-766000</v>
      </c>
      <c r="E25" s="75">
        <f>SUM(C25:D25)</f>
        <v>234000</v>
      </c>
    </row>
    <row r="26" spans="1:9" ht="16.5" thickBot="1" x14ac:dyDescent="0.3">
      <c r="A26" s="203" t="s">
        <v>122</v>
      </c>
      <c r="B26" s="204"/>
      <c r="C26" s="66">
        <v>30000</v>
      </c>
      <c r="D26" s="66">
        <v>-30000</v>
      </c>
      <c r="E26" s="66">
        <v>0</v>
      </c>
    </row>
    <row r="27" spans="1:9" ht="16.5" thickBot="1" x14ac:dyDescent="0.3">
      <c r="A27" s="212" t="s">
        <v>189</v>
      </c>
      <c r="B27" s="213"/>
      <c r="C27" s="88">
        <v>20000</v>
      </c>
      <c r="D27" s="88">
        <v>-20000</v>
      </c>
      <c r="E27" s="91">
        <v>0</v>
      </c>
    </row>
    <row r="28" spans="1:9" ht="16.5" thickBot="1" x14ac:dyDescent="0.3">
      <c r="A28" s="218" t="s">
        <v>214</v>
      </c>
      <c r="B28" s="219"/>
      <c r="C28" s="90">
        <v>10000</v>
      </c>
      <c r="D28" s="66">
        <v>-10000</v>
      </c>
      <c r="E28" s="89">
        <v>0</v>
      </c>
    </row>
    <row r="29" spans="1:9" ht="16.5" thickBot="1" x14ac:dyDescent="0.3">
      <c r="A29" s="207" t="s">
        <v>245</v>
      </c>
      <c r="B29" s="207"/>
      <c r="C29" s="66">
        <v>50000</v>
      </c>
      <c r="D29" s="66">
        <v>-50000</v>
      </c>
      <c r="E29" s="75">
        <v>0</v>
      </c>
    </row>
    <row r="30" spans="1:9" ht="16.5" thickBot="1" x14ac:dyDescent="0.3">
      <c r="A30" s="203" t="s">
        <v>243</v>
      </c>
      <c r="B30" s="204"/>
      <c r="C30" s="66">
        <v>250000</v>
      </c>
      <c r="D30" s="66">
        <v>-250000</v>
      </c>
      <c r="E30" s="66">
        <v>0</v>
      </c>
    </row>
    <row r="31" spans="1:9" ht="16.5" thickBot="1" x14ac:dyDescent="0.3">
      <c r="A31" s="208" t="s">
        <v>244</v>
      </c>
      <c r="B31" s="209"/>
      <c r="C31" s="66">
        <v>10000</v>
      </c>
      <c r="D31" s="66">
        <v>-10000</v>
      </c>
      <c r="E31" s="66">
        <v>0</v>
      </c>
    </row>
    <row r="32" spans="1:9" ht="16.5" thickBot="1" x14ac:dyDescent="0.3">
      <c r="A32" s="208" t="s">
        <v>246</v>
      </c>
      <c r="B32" s="209"/>
      <c r="C32" s="66">
        <v>50000</v>
      </c>
      <c r="D32" s="66">
        <v>-50000</v>
      </c>
      <c r="E32" s="66">
        <v>0</v>
      </c>
    </row>
    <row r="33" spans="1:6" ht="16.5" thickBot="1" x14ac:dyDescent="0.3">
      <c r="A33" s="170"/>
      <c r="B33" s="171"/>
      <c r="C33" s="66"/>
      <c r="D33" s="66"/>
      <c r="E33" s="66"/>
    </row>
    <row r="34" spans="1:6" ht="15.75" thickBot="1" x14ac:dyDescent="0.3">
      <c r="A34" s="229" t="s">
        <v>215</v>
      </c>
      <c r="B34" s="230"/>
      <c r="C34" s="63">
        <f>SUM(C6+C12)</f>
        <v>3270000</v>
      </c>
      <c r="D34" s="63">
        <f>SUM(D8+D14+D18+D22)</f>
        <v>-2404000</v>
      </c>
      <c r="E34" s="63">
        <f>SUM(E8+E14+E18+E22)</f>
        <v>866000</v>
      </c>
    </row>
    <row r="35" spans="1:6" ht="16.5" thickBot="1" x14ac:dyDescent="0.3">
      <c r="A35" s="224" t="s">
        <v>216</v>
      </c>
      <c r="B35" s="225"/>
      <c r="C35" s="225"/>
      <c r="D35" s="225"/>
      <c r="E35" s="226"/>
    </row>
    <row r="36" spans="1:6" ht="16.5" thickBot="1" x14ac:dyDescent="0.3">
      <c r="A36" s="203" t="s">
        <v>217</v>
      </c>
      <c r="B36" s="204"/>
      <c r="C36" s="66">
        <v>870000</v>
      </c>
      <c r="D36" s="66">
        <v>-712000</v>
      </c>
      <c r="E36" s="66">
        <v>158000</v>
      </c>
    </row>
    <row r="37" spans="1:6" ht="16.5" thickBot="1" x14ac:dyDescent="0.3">
      <c r="A37" s="203" t="s">
        <v>252</v>
      </c>
      <c r="B37" s="204"/>
      <c r="C37" s="66">
        <v>1100000</v>
      </c>
      <c r="D37" s="66">
        <v>-392000</v>
      </c>
      <c r="E37" s="66">
        <v>708000</v>
      </c>
    </row>
    <row r="38" spans="1:6" ht="16.5" thickBot="1" x14ac:dyDescent="0.3">
      <c r="A38" s="203" t="s">
        <v>270</v>
      </c>
      <c r="B38" s="204"/>
      <c r="C38" s="66">
        <v>1300000</v>
      </c>
      <c r="D38" s="173">
        <v>-1300000</v>
      </c>
      <c r="E38" s="66">
        <v>0</v>
      </c>
      <c r="F38" s="86"/>
    </row>
    <row r="39" spans="1:6" ht="16.5" thickBot="1" x14ac:dyDescent="0.3">
      <c r="A39" s="227" t="s">
        <v>218</v>
      </c>
      <c r="B39" s="228"/>
      <c r="C39" s="76">
        <f>SUM(C36:C38)</f>
        <v>3270000</v>
      </c>
      <c r="D39" s="174">
        <f>SUM(D36:D38)</f>
        <v>-2404000</v>
      </c>
      <c r="E39" s="76">
        <f>SUM(E36:E38)</f>
        <v>866000</v>
      </c>
    </row>
    <row r="40" spans="1:6" ht="15.75" x14ac:dyDescent="0.25">
      <c r="A40" s="60"/>
    </row>
    <row r="41" spans="1:6" x14ac:dyDescent="0.25">
      <c r="A41" s="57" t="s">
        <v>272</v>
      </c>
      <c r="B41" s="180" t="s">
        <v>298</v>
      </c>
    </row>
    <row r="42" spans="1:6" x14ac:dyDescent="0.25">
      <c r="A42" s="57" t="s">
        <v>271</v>
      </c>
      <c r="B42" s="180" t="s">
        <v>299</v>
      </c>
      <c r="C42" s="87" t="s">
        <v>200</v>
      </c>
    </row>
    <row r="43" spans="1:6" x14ac:dyDescent="0.25">
      <c r="A43" s="57" t="s">
        <v>300</v>
      </c>
      <c r="B43" s="80"/>
      <c r="C43" s="81" t="s">
        <v>219</v>
      </c>
    </row>
    <row r="44" spans="1:6" ht="15.75" x14ac:dyDescent="0.25">
      <c r="A44" s="60"/>
      <c r="D44" s="82" t="s">
        <v>220</v>
      </c>
      <c r="E44" s="83"/>
    </row>
    <row r="45" spans="1:6" ht="15.75" x14ac:dyDescent="0.25">
      <c r="A45" s="60"/>
      <c r="B45" s="77"/>
      <c r="D45" s="82" t="s">
        <v>273</v>
      </c>
      <c r="E45" s="83"/>
    </row>
    <row r="46" spans="1:6" ht="15.75" x14ac:dyDescent="0.25">
      <c r="A46" s="77"/>
      <c r="B46" s="77"/>
    </row>
    <row r="47" spans="1:6" ht="15.75" x14ac:dyDescent="0.25">
      <c r="A47" s="77"/>
      <c r="D47" s="59"/>
    </row>
    <row r="48" spans="1:6" ht="15.75" x14ac:dyDescent="0.25">
      <c r="A48" s="77"/>
      <c r="D48" s="59"/>
    </row>
  </sheetData>
  <mergeCells count="33">
    <mergeCell ref="A35:E35"/>
    <mergeCell ref="A36:B36"/>
    <mergeCell ref="A38:B38"/>
    <mergeCell ref="A39:B39"/>
    <mergeCell ref="A34:B34"/>
    <mergeCell ref="A28:B28"/>
    <mergeCell ref="A19:B19"/>
    <mergeCell ref="A20:B20"/>
    <mergeCell ref="A21:B21"/>
    <mergeCell ref="A22:B22"/>
    <mergeCell ref="A23:B23"/>
    <mergeCell ref="A27:B27"/>
    <mergeCell ref="A5:B5"/>
    <mergeCell ref="A7:E7"/>
    <mergeCell ref="A8:B8"/>
    <mergeCell ref="A9:E9"/>
    <mergeCell ref="A10:B10"/>
    <mergeCell ref="B2:C2"/>
    <mergeCell ref="A17:E17"/>
    <mergeCell ref="A37:B37"/>
    <mergeCell ref="A11:E11"/>
    <mergeCell ref="A13:E13"/>
    <mergeCell ref="A14:B14"/>
    <mergeCell ref="A15:B15"/>
    <mergeCell ref="A16:B16"/>
    <mergeCell ref="A30:B30"/>
    <mergeCell ref="A29:B29"/>
    <mergeCell ref="A31:B31"/>
    <mergeCell ref="A32:B32"/>
    <mergeCell ref="A18:B18"/>
    <mergeCell ref="A24:B24"/>
    <mergeCell ref="A25:B2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 </vt:lpstr>
      <vt:lpstr>POSEBNI DIO </vt:lpstr>
      <vt:lpstr>RAZVOJNI PROGRAMI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2022-12-27T11:38:05Z</cp:lastPrinted>
  <dcterms:created xsi:type="dcterms:W3CDTF">2015-10-16T08:21:18Z</dcterms:created>
  <dcterms:modified xsi:type="dcterms:W3CDTF">2022-12-27T11:38:09Z</dcterms:modified>
</cp:coreProperties>
</file>