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troš - dom kulture kijevo" sheetId="1" r:id="rId1"/>
  </sheets>
  <definedNames>
    <definedName name="_xlnm.Print_Titles" localSheetId="0">'troš - dom kulture kijevo'!$1:$3</definedName>
    <definedName name="_xlnm.Print_Area" localSheetId="0">'troš - dom kulture kijevo'!$A$1:$G$67</definedName>
  </definedNames>
  <calcPr fullCalcOnLoad="1"/>
</workbook>
</file>

<file path=xl/sharedStrings.xml><?xml version="1.0" encoding="utf-8"?>
<sst xmlns="http://schemas.openxmlformats.org/spreadsheetml/2006/main" count="74" uniqueCount="61">
  <si>
    <t>Opis radova</t>
  </si>
  <si>
    <t>Jed.  mjere</t>
  </si>
  <si>
    <t>Količina</t>
  </si>
  <si>
    <t>Jed.    cijena</t>
  </si>
  <si>
    <t>Ukupno</t>
  </si>
  <si>
    <t>1.</t>
  </si>
  <si>
    <t>m²</t>
  </si>
  <si>
    <t>kom</t>
  </si>
  <si>
    <t>2.</t>
  </si>
  <si>
    <t xml:space="preserve">SVEUKUPNA REKAPITULACIJA </t>
  </si>
  <si>
    <t>UKUPNO  :</t>
  </si>
  <si>
    <t>PDV 25 % :</t>
  </si>
  <si>
    <t>m2</t>
  </si>
  <si>
    <t>m1</t>
  </si>
  <si>
    <t xml:space="preserve">komplet </t>
  </si>
  <si>
    <t>Bojenje unutarnjih zidnih i stropnih površina nekom od kvalitetnih disperzivnih boja domaće proizvodnje (Polikolor, Karbon, Disperrol, Chromos ili dr.).</t>
  </si>
  <si>
    <t>obračun po m1</t>
  </si>
  <si>
    <t>Obračun po m2 izvedene površine poda.</t>
  </si>
  <si>
    <t>3.</t>
  </si>
  <si>
    <t>TROŠKOVNIK RADOVA</t>
  </si>
  <si>
    <t>4.</t>
  </si>
  <si>
    <t>5.</t>
  </si>
  <si>
    <t>Demontaža zidne obloge pozornice , sokla od drvenih letvi  koja je služila kao zaštita zidova od
oštećenja,odvoz na deponiju i neškodljivo
zbrinjavanje</t>
  </si>
  <si>
    <t>Demntaža  postojeće drvene podkonstrukcije
pozornice koja se sastoji od drvenog roštilja
izrađenog od drvenih gredica 
koji je postavljen na rasteru od cca 100,00
cm,utovar i odvoz na deponiju</t>
  </si>
  <si>
    <t>Popravak oštećenih podnih opločenja ker. pločicama .  Uklanjanje oštećenih pločica zajedno s spojnim materijalom , čišćenje te postava novih istih ili sličnih prema izboru nadzornog inženjera .  Cijena uključuje sav rad,materijal potreban za postavu  . Obračun po m2</t>
  </si>
  <si>
    <t xml:space="preserve"> Podloga mora biti suha, procesi vezivanja žbuke završni do potrebnog stupnja pripremljena po opisu u prethodnim stavkama.</t>
  </si>
  <si>
    <t>Podloga mora biti čista od prašine i prljavštine, s izvedenim predradnjama brisanja i popravaka sitnih nedostataka (eventualno kitanje rupica, popravljanje malih neravnina).Obračun po m2</t>
  </si>
  <si>
    <t>bojane površina  zidova.</t>
  </si>
  <si>
    <t xml:space="preserve">bojanje površina  stropovi </t>
  </si>
  <si>
    <t>Demontaža podne obloge pozornice izrađene
od drvenih ploča  d=22,0 mm, ručni prijenos
na udaljenost 50,0 m1,utovar u vozilo i odvoz
na deponiju te neškodljivo zbrinjavanje</t>
  </si>
  <si>
    <t>Zidarska obrada krpanje   prodora instalacija vodovoda i kanalizacije , veća oštećenja žbuke na zidovima . Krpanje oštećenja  na zidovima  raznih dimenzija  na više mjesta .  Cijena uključuje sav rad,materijal potreban za krpanje . Obračun po kom</t>
  </si>
  <si>
    <t>6.</t>
  </si>
  <si>
    <t>7.</t>
  </si>
  <si>
    <t xml:space="preserve">Struganje starih oštećenih  slojeva boje na zidovima i stropovima ,  popravke oštećenja od žbuke,gletanje ostrugane površine u dva sloja i priprema iste podlogom
za nanošenje završne boje. U cijeni stavke potrebna skela te zaštita podova i namještaja . </t>
  </si>
  <si>
    <t xml:space="preserve">Izrada drvene podkonstrukcije  za pozornicu od suhe jelove  građe.Podkonstrukcija se radi od gredica 10x10 cm i 5x8 cm u suprotnom  smjeru odgovarajućih okvir od gredica je na rasteru od 200,0 cm a od štafli je 50,0 cm.Građa mora biti povezana vijcima,tesarskim vezom i zaštićena premazom od nametnika,crva i sl. Obračun po m2 </t>
  </si>
  <si>
    <t>Dobava matrijala te ugradba izolacijske
podloge za akustično ljepljenje  drvenih podova, debljine do 3 mm na podlogu od OSB ploča a prije postave završnog sloja pozornice  . U cijeni sav rad, materijal i pričvrsna sredstva. Obračun po m2</t>
  </si>
  <si>
    <t xml:space="preserve"> Nabava ,dobava i ugradnja završnih lajsni pozornice raznih profila,kutnih,ravnih i sl., sve izmjereno
na licu mjesta prije izrade</t>
  </si>
  <si>
    <t xml:space="preserve">Izrada i montaža stubišta kojim se iz dvorane može izaći  na pozornicu obloženo je tvrđim  daskama   uz  prednje čelo pozornice , s tim da je potrebno se paziti  da se ne ostavljaju nikakvi opšavi na završnu liniju pozornice. Stepenice u svemu kao postojeće savladavanje visinske razilike cca75 cm , širina gazišta cca 35 cm . U cijenu stavke uračunati sav potreban materijal i rad na izradi te bojanje i zaštita istih , postavana licu mjesta . Obračun po kompletu </t>
  </si>
  <si>
    <t>8.</t>
  </si>
  <si>
    <t>9.</t>
  </si>
  <si>
    <t>10.</t>
  </si>
  <si>
    <t>11.</t>
  </si>
  <si>
    <t>12.</t>
  </si>
  <si>
    <t>13.</t>
  </si>
  <si>
    <t xml:space="preserve">Obračun po m2 </t>
  </si>
  <si>
    <t>14.</t>
  </si>
  <si>
    <t>15.</t>
  </si>
  <si>
    <t>16.</t>
  </si>
  <si>
    <t xml:space="preserve">Dobava i ugradnja projektora . Kvalitetan 3LCD projektor kao proizvod Epson EB-E20 ili jednakovrijedan proizvod:   --------------------------------------------------------------------------- .                                 Tehničkih parametara  minimalno :   rezoluciju 1024 × 768, omjer slike 16: 9, svjetlinu 3.400 lm, kontrast 15.000: 1, veličina slike do 889 cm (350 "), trapezoidna korekcija. Sučelja: HDMI, USB 2.0, VGA, RS-232C. Opremljen s ugrađenim zvučnikom. Stavka uključuje dobavu , ugradnju i atest .  Obračun po kompletu </t>
  </si>
  <si>
    <t xml:space="preserve">Dobava i ugradnja projekcijskog platna za pozadinsku projekciju 150-180” Rear 16:9
Platno se montirata  na strop na udaljenosti od
projektora 5,23-6,56 metara  s potrebnom  opremom za  motorizirano pokretanje platna 
Stavka uključuje dobavu ,ugradnu  i atest.             Obračun po kompletu 
</t>
  </si>
  <si>
    <t>b)</t>
  </si>
  <si>
    <t>a)</t>
  </si>
  <si>
    <t xml:space="preserve">Demontaža i ponovna montaža  prekidaća , utičnica na  zidovima ,  po potrebi zamjena oštećenih novim  i produženje instalacija radi postave obloge na zid .Cijena uključuje sav rad, i materijal . Obračun po kompletu </t>
  </si>
  <si>
    <t>17.</t>
  </si>
  <si>
    <t xml:space="preserve"> uređenje dijela   prizemlja u  objektu Dom kulture u Kijevu   , k.č.  590/1 k.o. Kijevo</t>
  </si>
  <si>
    <t>MJESTO I DATUM:</t>
  </si>
  <si>
    <t xml:space="preserve">POTPIS I PEČAT: </t>
  </si>
  <si>
    <t>SVEUKUPNO U (€)  :</t>
  </si>
  <si>
    <t xml:space="preserve">Dobava materijala i izrada obloge zidova dvorane do visine cca 2,00 m . Na pripadajučoj podkonstrukciji postavljaju se  akustik  paneli  sistem zidnih obloga namijenjen za prigušivanje i disipaciju zvuka. Paneli izrađeni su od Iveral-a, klase E1, lica oplemenjenog melaminskom folijom u dekora drveta .  Naličje je oplemenjeno ravnotežnom folijom i  filcom debljine 0,25 mm, čija je uloga pospješivanje disperzije zvučnih valova, sprječavanje prolaska prašine te eliminacija vidljivosti podloge kroz perforaciju.  Ton i kvaliteta po izboru nadzornog inženjera .                       U cijeni sav rad i materijal  te pričvrsna sredstva, a sve do potpune  gotovosti. </t>
  </si>
  <si>
    <t xml:space="preserve">Dobava i ugradnja drvenih klupčica na parapetne zidove prozora dvorane . Dužine cca 2,20 m širine cca 40 cm . Materijal klupčice  Iveral -a oplemenjen folijom u dekoru drveta . Postavljanje na potrebnu podkonstrukciju sa obradom spojeva ( silikoniranjem , postava završnih letvi) . cijena po kompletu ugrađene klupčice </t>
  </si>
  <si>
    <t xml:space="preserve">Dobava materijala i izrada poda pozornice .  Izrada podloge koja se sastoji od OSB  ploča  d=20 mm  i završnog sloja pozornice od ploča laminat podova ,   završne strukture drveta  . Laminatni podovi jednostavni su za postavljanje, pružaju izvrsnu zvučnu izolaciju i lagani su za održavanje. Udovoljavaju ekološkim, kvalitativnim i estetskim kriterijima.Ton i kvaliteta po izboru nadzornog inženjera . 
 laminat podovi klase  33 , d=10 mm  polaže se na sloj izolacijske podloge ljepljenjem jednokomponentnim elastičnim ljepilom za površinsko ljepljenje za ovakvu
vrstu poda . Ljepilo se nanosi na površinu koja
mora biti čvrsta, homogena i očišćena od svih
vrsta nečistoć .  Raspored polaganja laminat  poda izraditi na način da se pozornica slaže u horizontalnim ravnim linijama sa potrebnim ukrutama oko otvora završetka ili sličnih detalja a sve prema tlocrtu pozornice i sadašnjem stanju. U cijeni sav rad i materijal i
otpad te pričvrsna sredstva, a sve do potpune
gotovosti.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</si>
</sst>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#,##0.00\ _k_n;[Red]#,##0.00\ _k_n"/>
    <numFmt numFmtId="168" formatCode="#,##0.00\ _k_n"/>
    <numFmt numFmtId="169" formatCode="#"/>
    <numFmt numFmtId="170" formatCode="_-* #,##0.0\ _k_n_-;\-* #,##0.0\ _k_n_-;_-* &quot;-&quot;??\ _k_n_-;_-@_-"/>
    <numFmt numFmtId="171" formatCode="mmm/dd"/>
    <numFmt numFmtId="172" formatCode="* #,##0.00\ ;\-* #,##0.00\ ;* \-#\ ;@\ "/>
    <numFmt numFmtId="173" formatCode="##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name val="Helv"/>
      <family val="0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IDFont+F4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CIDFont+F4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172" fontId="1" fillId="0" borderId="0" applyFill="0" applyBorder="0" applyAlignment="0" applyProtection="0"/>
    <xf numFmtId="0" fontId="37" fillId="21" borderId="0" applyNumberFormat="0" applyBorder="0" applyAlignment="0" applyProtection="0"/>
    <xf numFmtId="0" fontId="8" fillId="0" borderId="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4" fillId="33" borderId="10" xfId="0" applyNumberFormat="1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166" fontId="7" fillId="0" borderId="0" xfId="53" applyNumberFormat="1" applyFont="1" applyFill="1" applyBorder="1" applyAlignment="1">
      <alignment horizontal="right" vertical="center"/>
      <protection/>
    </xf>
    <xf numFmtId="4" fontId="0" fillId="0" borderId="0" xfId="53" applyNumberFormat="1" applyFont="1" applyFill="1" applyBorder="1" applyAlignment="1">
      <alignment horizontal="right" vertical="center"/>
      <protection/>
    </xf>
    <xf numFmtId="4" fontId="8" fillId="0" borderId="0" xfId="53" applyNumberFormat="1" applyFont="1" applyFill="1" applyBorder="1" applyAlignment="1">
      <alignment vertical="center"/>
      <protection/>
    </xf>
    <xf numFmtId="0" fontId="8" fillId="0" borderId="0" xfId="53" applyFont="1" applyFill="1" applyBorder="1" applyAlignment="1">
      <alignment vertical="center"/>
      <protection/>
    </xf>
    <xf numFmtId="4" fontId="0" fillId="0" borderId="0" xfId="54" applyFont="1" applyBorder="1" applyAlignment="1">
      <alignment vertical="center"/>
      <protection/>
    </xf>
    <xf numFmtId="0" fontId="8" fillId="0" borderId="0" xfId="53" applyFont="1" applyBorder="1" applyAlignment="1">
      <alignment vertical="center"/>
      <protection/>
    </xf>
    <xf numFmtId="0" fontId="8" fillId="0" borderId="0" xfId="53" applyNumberFormat="1" applyFont="1" applyBorder="1" applyAlignment="1">
      <alignment horizontal="left" vertical="top"/>
      <protection/>
    </xf>
    <xf numFmtId="0" fontId="8" fillId="0" borderId="0" xfId="53" applyFont="1" applyBorder="1" applyAlignment="1">
      <alignment horizontal="left" vertical="top" wrapText="1"/>
      <protection/>
    </xf>
    <xf numFmtId="0" fontId="0" fillId="0" borderId="0" xfId="53" applyFont="1" applyBorder="1" applyAlignment="1">
      <alignment horizontal="center"/>
      <protection/>
    </xf>
    <xf numFmtId="2" fontId="0" fillId="0" borderId="0" xfId="53" applyNumberFormat="1" applyFont="1" applyBorder="1" applyAlignment="1">
      <alignment horizontal="center"/>
      <protection/>
    </xf>
    <xf numFmtId="4" fontId="0" fillId="0" borderId="0" xfId="53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8" fillId="0" borderId="0" xfId="53" applyNumberFormat="1" applyFont="1" applyFill="1" applyBorder="1" applyAlignment="1">
      <alignment/>
      <protection/>
    </xf>
    <xf numFmtId="166" fontId="0" fillId="0" borderId="0" xfId="53" applyNumberFormat="1" applyFont="1" applyFill="1" applyBorder="1" applyAlignment="1">
      <alignment horizontal="right"/>
      <protection/>
    </xf>
    <xf numFmtId="0" fontId="8" fillId="0" borderId="0" xfId="53" applyFont="1" applyBorder="1" applyAlignment="1" quotePrefix="1">
      <alignment horizontal="left" vertical="top" wrapText="1"/>
      <protection/>
    </xf>
    <xf numFmtId="166" fontId="7" fillId="0" borderId="0" xfId="53" applyNumberFormat="1" applyFont="1" applyFill="1" applyBorder="1" applyAlignment="1">
      <alignment horizontal="right"/>
      <protection/>
    </xf>
    <xf numFmtId="4" fontId="9" fillId="0" borderId="0" xfId="53" applyNumberFormat="1" applyFont="1" applyFill="1" applyBorder="1" applyAlignment="1">
      <alignment horizontal="right" vertical="center"/>
      <protection/>
    </xf>
    <xf numFmtId="4" fontId="6" fillId="0" borderId="0" xfId="53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Border="1" applyAlignment="1">
      <alignment horizontal="right"/>
    </xf>
    <xf numFmtId="4" fontId="10" fillId="0" borderId="0" xfId="53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2" fontId="11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14" fillId="34" borderId="0" xfId="0" applyFont="1" applyFill="1" applyBorder="1" applyAlignment="1">
      <alignment horizontal="left"/>
    </xf>
    <xf numFmtId="2" fontId="2" fillId="34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4" fontId="0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 vertical="justify" wrapText="1"/>
    </xf>
    <xf numFmtId="0" fontId="8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horizontal="left"/>
    </xf>
    <xf numFmtId="4" fontId="15" fillId="34" borderId="0" xfId="53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2" fillId="0" borderId="0" xfId="0" applyFont="1" applyAlignment="1">
      <alignment vertical="top" wrapText="1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165" fontId="0" fillId="0" borderId="0" xfId="67" applyFont="1" applyBorder="1" applyAlignment="1">
      <alignment horizontal="center"/>
    </xf>
    <xf numFmtId="165" fontId="12" fillId="0" borderId="0" xfId="67" applyFont="1" applyBorder="1" applyAlignment="1">
      <alignment/>
    </xf>
    <xf numFmtId="165" fontId="12" fillId="0" borderId="0" xfId="67" applyFont="1" applyBorder="1" applyAlignment="1">
      <alignment horizontal="center"/>
    </xf>
    <xf numFmtId="165" fontId="12" fillId="0" borderId="0" xfId="67" applyFont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65" fontId="17" fillId="0" borderId="0" xfId="67" applyFont="1" applyAlignment="1">
      <alignment/>
    </xf>
    <xf numFmtId="4" fontId="8" fillId="0" borderId="0" xfId="0" applyNumberFormat="1" applyFont="1" applyAlignment="1">
      <alignment/>
    </xf>
    <xf numFmtId="4" fontId="2" fillId="36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justify" vertical="top" wrapText="1"/>
    </xf>
    <xf numFmtId="4" fontId="6" fillId="0" borderId="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Excel Built-in Explanatory Text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_ponder" xfId="53"/>
    <cellStyle name="Normal_UGOVORNI TROŠK." xfId="54"/>
    <cellStyle name="Normalno 2" xfId="55"/>
    <cellStyle name="Percent" xfId="56"/>
    <cellStyle name="Povezana ćelija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view="pageBreakPreview" zoomScaleSheetLayoutView="100" workbookViewId="0" topLeftCell="A1">
      <selection activeCell="B59" sqref="B59"/>
    </sheetView>
  </sheetViews>
  <sheetFormatPr defaultColWidth="9.140625" defaultRowHeight="12.75"/>
  <cols>
    <col min="1" max="1" width="3.8515625" style="55" customWidth="1"/>
    <col min="2" max="2" width="47.421875" style="45" customWidth="1"/>
    <col min="3" max="3" width="7.28125" style="46" customWidth="1"/>
    <col min="4" max="4" width="10.00390625" style="35" customWidth="1"/>
    <col min="5" max="5" width="12.140625" style="47" customWidth="1"/>
    <col min="6" max="6" width="18.28125" style="42" customWidth="1"/>
    <col min="7" max="7" width="0" style="53" hidden="1" customWidth="1"/>
    <col min="8" max="16384" width="9.140625" style="44" customWidth="1"/>
  </cols>
  <sheetData>
    <row r="1" spans="1:7" s="2" customFormat="1" ht="27.75" customHeight="1" thickBot="1">
      <c r="A1" s="106" t="s">
        <v>19</v>
      </c>
      <c r="B1" s="107"/>
      <c r="C1" s="107"/>
      <c r="D1" s="107"/>
      <c r="E1" s="107"/>
      <c r="F1" s="108"/>
      <c r="G1" s="1"/>
    </row>
    <row r="2" spans="1:7" s="2" customFormat="1" ht="88.5" customHeight="1" thickBot="1">
      <c r="A2" s="106" t="s">
        <v>54</v>
      </c>
      <c r="B2" s="107"/>
      <c r="C2" s="107"/>
      <c r="D2" s="107"/>
      <c r="E2" s="107"/>
      <c r="F2" s="108"/>
      <c r="G2" s="1"/>
    </row>
    <row r="3" spans="1:7" s="9" customFormat="1" ht="30.75" thickBot="1">
      <c r="A3" s="3"/>
      <c r="B3" s="4" t="s">
        <v>0</v>
      </c>
      <c r="C3" s="5" t="s">
        <v>1</v>
      </c>
      <c r="D3" s="4" t="s">
        <v>2</v>
      </c>
      <c r="E3" s="6" t="s">
        <v>3</v>
      </c>
      <c r="F3" s="7" t="s">
        <v>4</v>
      </c>
      <c r="G3" s="8"/>
    </row>
    <row r="4" spans="1:7" s="16" customFormat="1" ht="12.75">
      <c r="A4" s="10"/>
      <c r="B4" s="11"/>
      <c r="C4" s="12"/>
      <c r="D4" s="12"/>
      <c r="E4" s="13"/>
      <c r="F4" s="14"/>
      <c r="G4" s="15"/>
    </row>
    <row r="5" spans="1:7" s="16" customFormat="1" ht="12.75">
      <c r="A5" s="17"/>
      <c r="B5" s="18"/>
      <c r="C5" s="19"/>
      <c r="D5" s="20"/>
      <c r="E5" s="21"/>
      <c r="F5" s="22"/>
      <c r="G5" s="15"/>
    </row>
    <row r="6" spans="1:11" s="28" customFormat="1" ht="15.75" customHeight="1">
      <c r="A6" s="29"/>
      <c r="B6" s="30"/>
      <c r="C6" s="31"/>
      <c r="D6" s="32"/>
      <c r="E6" s="32"/>
      <c r="F6" s="33"/>
      <c r="G6" s="23"/>
      <c r="H6" s="24"/>
      <c r="I6" s="25"/>
      <c r="J6" s="26"/>
      <c r="K6" s="27"/>
    </row>
    <row r="7" spans="1:9" s="26" customFormat="1" ht="75.75" customHeight="1">
      <c r="A7" s="29" t="s">
        <v>5</v>
      </c>
      <c r="B7" s="75" t="s">
        <v>22</v>
      </c>
      <c r="C7" s="76" t="s">
        <v>13</v>
      </c>
      <c r="D7" s="35">
        <v>30</v>
      </c>
      <c r="E7" s="32"/>
      <c r="F7" s="33">
        <f>D7*E7</f>
        <v>0</v>
      </c>
      <c r="G7" s="37" t="e">
        <f>#REF!+#REF!</f>
        <v>#REF!</v>
      </c>
      <c r="H7" s="40"/>
      <c r="I7" s="41"/>
    </row>
    <row r="8" spans="1:10" s="28" customFormat="1" ht="18" customHeight="1">
      <c r="A8" s="29"/>
      <c r="B8" s="38"/>
      <c r="C8" s="34"/>
      <c r="D8" s="35"/>
      <c r="E8" s="32"/>
      <c r="F8" s="33"/>
      <c r="G8" s="39"/>
      <c r="H8" s="33"/>
      <c r="I8" s="36"/>
      <c r="J8" s="26"/>
    </row>
    <row r="9" spans="1:10" s="28" customFormat="1" ht="60" customHeight="1">
      <c r="A9" s="29" t="s">
        <v>8</v>
      </c>
      <c r="B9" s="38" t="s">
        <v>29</v>
      </c>
      <c r="C9" s="76" t="s">
        <v>12</v>
      </c>
      <c r="D9" s="35">
        <v>32</v>
      </c>
      <c r="E9" s="32"/>
      <c r="F9" s="33">
        <f>D9*E9</f>
        <v>0</v>
      </c>
      <c r="G9" s="37">
        <f>(70.55+58.9)*0.1</f>
        <v>12.945</v>
      </c>
      <c r="H9" s="33"/>
      <c r="I9" s="36"/>
      <c r="J9" s="26"/>
    </row>
    <row r="10" spans="1:10" s="28" customFormat="1" ht="15" customHeight="1">
      <c r="A10" s="29"/>
      <c r="B10" s="38"/>
      <c r="C10" s="34"/>
      <c r="D10" s="35"/>
      <c r="E10" s="32"/>
      <c r="F10" s="33"/>
      <c r="G10" s="39"/>
      <c r="H10" s="33"/>
      <c r="I10" s="36"/>
      <c r="J10" s="26"/>
    </row>
    <row r="11" spans="1:9" s="26" customFormat="1" ht="70.5" customHeight="1">
      <c r="A11" s="29" t="s">
        <v>18</v>
      </c>
      <c r="B11" s="75" t="s">
        <v>23</v>
      </c>
      <c r="C11" s="76" t="s">
        <v>12</v>
      </c>
      <c r="D11" s="35">
        <v>32</v>
      </c>
      <c r="E11" s="32"/>
      <c r="F11" s="33">
        <f>D11*E11</f>
        <v>0</v>
      </c>
      <c r="G11" s="37" t="e">
        <f>#REF!+#REF!</f>
        <v>#REF!</v>
      </c>
      <c r="H11" s="40"/>
      <c r="I11" s="41"/>
    </row>
    <row r="12" spans="1:9" s="26" customFormat="1" ht="14.25" customHeight="1">
      <c r="A12" s="29"/>
      <c r="B12" s="75"/>
      <c r="C12" s="34"/>
      <c r="D12" s="35"/>
      <c r="E12" s="32"/>
      <c r="F12" s="33"/>
      <c r="G12" s="37"/>
      <c r="H12" s="40"/>
      <c r="I12" s="41"/>
    </row>
    <row r="13" spans="1:9" s="26" customFormat="1" ht="67.5" customHeight="1">
      <c r="A13" s="29" t="s">
        <v>20</v>
      </c>
      <c r="B13" s="74" t="s">
        <v>30</v>
      </c>
      <c r="C13" s="76" t="s">
        <v>7</v>
      </c>
      <c r="D13" s="35">
        <v>15</v>
      </c>
      <c r="E13" s="32"/>
      <c r="F13" s="33">
        <f>D13*E13</f>
        <v>0</v>
      </c>
      <c r="G13" s="37" t="e">
        <f>G12+#REF!</f>
        <v>#REF!</v>
      </c>
      <c r="H13" s="40"/>
      <c r="I13" s="41"/>
    </row>
    <row r="14" spans="1:9" s="26" customFormat="1" ht="12.75" customHeight="1">
      <c r="A14" s="29"/>
      <c r="B14" s="75"/>
      <c r="C14" s="34"/>
      <c r="D14" s="35"/>
      <c r="E14" s="32"/>
      <c r="F14" s="33"/>
      <c r="G14" s="37"/>
      <c r="H14" s="40"/>
      <c r="I14" s="41"/>
    </row>
    <row r="15" spans="1:9" s="26" customFormat="1" ht="72.75" customHeight="1">
      <c r="A15" s="29" t="s">
        <v>21</v>
      </c>
      <c r="B15" s="75" t="s">
        <v>33</v>
      </c>
      <c r="C15" s="76" t="s">
        <v>12</v>
      </c>
      <c r="D15" s="35">
        <v>140</v>
      </c>
      <c r="E15" s="32"/>
      <c r="F15" s="33">
        <f>D15*E15</f>
        <v>0</v>
      </c>
      <c r="G15" s="37"/>
      <c r="H15" s="40"/>
      <c r="I15" s="41"/>
    </row>
    <row r="16" spans="1:9" s="26" customFormat="1" ht="19.5" customHeight="1">
      <c r="A16" s="29"/>
      <c r="B16" s="75"/>
      <c r="C16" s="76"/>
      <c r="D16" s="35"/>
      <c r="E16" s="32"/>
      <c r="F16" s="33"/>
      <c r="G16" s="37"/>
      <c r="H16" s="40"/>
      <c r="I16" s="41"/>
    </row>
    <row r="17" spans="1:9" s="26" customFormat="1" ht="67.5" customHeight="1">
      <c r="A17" s="29" t="s">
        <v>31</v>
      </c>
      <c r="B17" s="74" t="s">
        <v>24</v>
      </c>
      <c r="C17" s="76" t="s">
        <v>12</v>
      </c>
      <c r="D17" s="35">
        <v>2</v>
      </c>
      <c r="E17" s="95"/>
      <c r="F17" s="33">
        <f>D17*E17</f>
        <v>0</v>
      </c>
      <c r="G17" s="37">
        <f>G16+G19</f>
        <v>12.945</v>
      </c>
      <c r="H17" s="40"/>
      <c r="I17" s="41"/>
    </row>
    <row r="18" spans="1:9" s="26" customFormat="1" ht="19.5" customHeight="1">
      <c r="A18" s="29"/>
      <c r="B18" s="75"/>
      <c r="C18" s="76"/>
      <c r="D18" s="35"/>
      <c r="E18" s="32"/>
      <c r="F18" s="33"/>
      <c r="G18" s="37"/>
      <c r="H18" s="40"/>
      <c r="I18" s="41"/>
    </row>
    <row r="19" spans="1:9" s="26" customFormat="1" ht="61.5" customHeight="1">
      <c r="A19" s="29" t="s">
        <v>32</v>
      </c>
      <c r="B19" s="74" t="s">
        <v>52</v>
      </c>
      <c r="C19" s="76" t="s">
        <v>14</v>
      </c>
      <c r="D19" s="35">
        <v>1</v>
      </c>
      <c r="E19" s="95"/>
      <c r="F19" s="33">
        <f>D19*E19</f>
        <v>0</v>
      </c>
      <c r="G19" s="37">
        <f>G9+G12</f>
        <v>12.945</v>
      </c>
      <c r="H19" s="40"/>
      <c r="I19" s="41"/>
    </row>
    <row r="20" spans="1:9" s="26" customFormat="1" ht="15.75" customHeight="1">
      <c r="A20" s="29"/>
      <c r="B20" s="75"/>
      <c r="C20" s="34"/>
      <c r="D20" s="35"/>
      <c r="E20" s="32"/>
      <c r="F20" s="33"/>
      <c r="G20" s="37"/>
      <c r="H20" s="40"/>
      <c r="I20" s="41"/>
    </row>
    <row r="21" spans="1:7" s="16" customFormat="1" ht="12.75">
      <c r="A21" s="17"/>
      <c r="B21" s="58"/>
      <c r="C21" s="19"/>
      <c r="D21" s="20"/>
      <c r="E21" s="21"/>
      <c r="F21" s="57"/>
      <c r="G21" s="15"/>
    </row>
    <row r="22" spans="1:7" s="16" customFormat="1" ht="95.25" customHeight="1">
      <c r="A22" s="91" t="s">
        <v>38</v>
      </c>
      <c r="B22" s="52" t="s">
        <v>34</v>
      </c>
      <c r="C22" s="87" t="s">
        <v>12</v>
      </c>
      <c r="D22" s="88">
        <v>32</v>
      </c>
      <c r="E22" s="89"/>
      <c r="F22" s="90">
        <f>D22*E22</f>
        <v>0</v>
      </c>
      <c r="G22" s="15"/>
    </row>
    <row r="23" spans="1:7" s="16" customFormat="1" ht="15.75" customHeight="1">
      <c r="A23" s="91"/>
      <c r="B23" s="52"/>
      <c r="C23" s="87"/>
      <c r="D23" s="88"/>
      <c r="E23" s="89"/>
      <c r="F23" s="90"/>
      <c r="G23" s="15"/>
    </row>
    <row r="24" spans="1:7" s="16" customFormat="1" ht="61.5" customHeight="1">
      <c r="A24" s="17" t="s">
        <v>39</v>
      </c>
      <c r="B24" s="52" t="s">
        <v>35</v>
      </c>
      <c r="C24" s="87" t="s">
        <v>12</v>
      </c>
      <c r="D24" s="88">
        <v>32</v>
      </c>
      <c r="E24" s="89"/>
      <c r="F24" s="90">
        <f>D24*E24</f>
        <v>0</v>
      </c>
      <c r="G24" s="15"/>
    </row>
    <row r="25" spans="1:7" s="16" customFormat="1" ht="12" customHeight="1">
      <c r="A25" s="17"/>
      <c r="B25" s="52"/>
      <c r="C25" s="87"/>
      <c r="D25" s="88"/>
      <c r="E25" s="89"/>
      <c r="F25" s="90"/>
      <c r="G25" s="15"/>
    </row>
    <row r="26" spans="1:6" ht="263.25" customHeight="1">
      <c r="A26" s="79" t="s">
        <v>40</v>
      </c>
      <c r="B26" s="52" t="s">
        <v>60</v>
      </c>
      <c r="D26" s="51"/>
      <c r="E26" s="59"/>
      <c r="F26" s="33"/>
    </row>
    <row r="27" spans="2:6" ht="12.75">
      <c r="B27" s="52" t="s">
        <v>17</v>
      </c>
      <c r="C27" s="77" t="s">
        <v>12</v>
      </c>
      <c r="D27" s="51">
        <v>32</v>
      </c>
      <c r="E27" s="93"/>
      <c r="F27" s="33">
        <f>D27*E27</f>
        <v>0</v>
      </c>
    </row>
    <row r="28" spans="2:6" ht="14.25">
      <c r="B28" s="52"/>
      <c r="D28" s="51"/>
      <c r="E28" s="59"/>
      <c r="F28" s="33"/>
    </row>
    <row r="29" spans="1:6" ht="42" customHeight="1">
      <c r="A29" s="79" t="s">
        <v>41</v>
      </c>
      <c r="B29" s="74" t="s">
        <v>36</v>
      </c>
      <c r="F29" s="56"/>
    </row>
    <row r="30" spans="2:6" ht="20.25" customHeight="1">
      <c r="B30" s="81" t="s">
        <v>16</v>
      </c>
      <c r="C30" s="77" t="s">
        <v>13</v>
      </c>
      <c r="D30" s="35">
        <v>32</v>
      </c>
      <c r="F30" s="56">
        <f>D30*E30</f>
        <v>0</v>
      </c>
    </row>
    <row r="31" spans="1:6" ht="126" customHeight="1">
      <c r="A31" s="79" t="s">
        <v>42</v>
      </c>
      <c r="B31" s="92" t="s">
        <v>37</v>
      </c>
      <c r="C31" s="77" t="s">
        <v>7</v>
      </c>
      <c r="D31" s="35">
        <v>1</v>
      </c>
      <c r="E31" s="95"/>
      <c r="F31" s="56">
        <f>D31*E31</f>
        <v>0</v>
      </c>
    </row>
    <row r="32" spans="1:7" s="16" customFormat="1" ht="12.75" customHeight="1">
      <c r="A32" s="17"/>
      <c r="B32" s="58"/>
      <c r="C32" s="19"/>
      <c r="D32" s="60"/>
      <c r="E32" s="21"/>
      <c r="F32" s="43"/>
      <c r="G32" s="15"/>
    </row>
    <row r="33" spans="1:7" ht="170.25" customHeight="1">
      <c r="A33" s="79" t="s">
        <v>43</v>
      </c>
      <c r="B33" s="52" t="s">
        <v>58</v>
      </c>
      <c r="F33" s="56"/>
      <c r="G33" s="44"/>
    </row>
    <row r="34" spans="1:7" ht="14.25" customHeight="1">
      <c r="A34" s="79"/>
      <c r="B34" s="52" t="s">
        <v>44</v>
      </c>
      <c r="C34" s="77" t="s">
        <v>12</v>
      </c>
      <c r="D34" s="35">
        <v>80</v>
      </c>
      <c r="F34" s="56">
        <f>D34*E34</f>
        <v>0</v>
      </c>
      <c r="G34" s="44"/>
    </row>
    <row r="35" spans="1:7" ht="14.25" customHeight="1">
      <c r="A35" s="79"/>
      <c r="B35" s="52"/>
      <c r="C35" s="77"/>
      <c r="F35" s="56"/>
      <c r="G35" s="44"/>
    </row>
    <row r="36" spans="1:7" ht="82.5" customHeight="1">
      <c r="A36" s="79" t="s">
        <v>45</v>
      </c>
      <c r="B36" s="52" t="s">
        <v>59</v>
      </c>
      <c r="C36" s="77" t="s">
        <v>7</v>
      </c>
      <c r="D36" s="35">
        <v>2</v>
      </c>
      <c r="F36" s="56">
        <f>D36*E36</f>
        <v>0</v>
      </c>
      <c r="G36" s="44"/>
    </row>
    <row r="37" spans="2:6" ht="12.75">
      <c r="B37" s="54"/>
      <c r="F37" s="56"/>
    </row>
    <row r="38" spans="1:6" ht="38.25">
      <c r="A38" s="79" t="s">
        <v>46</v>
      </c>
      <c r="B38" s="74" t="s">
        <v>15</v>
      </c>
      <c r="F38" s="56"/>
    </row>
    <row r="39" spans="2:6" ht="41.25" customHeight="1">
      <c r="B39" s="74" t="s">
        <v>25</v>
      </c>
      <c r="F39" s="56"/>
    </row>
    <row r="40" spans="2:6" ht="53.25" customHeight="1">
      <c r="B40" s="74" t="s">
        <v>26</v>
      </c>
      <c r="F40" s="56"/>
    </row>
    <row r="41" spans="1:7" ht="12.75">
      <c r="A41" s="79" t="s">
        <v>51</v>
      </c>
      <c r="B41" s="74" t="s">
        <v>27</v>
      </c>
      <c r="C41" s="46" t="s">
        <v>6</v>
      </c>
      <c r="D41" s="51">
        <v>270</v>
      </c>
      <c r="E41" s="61"/>
      <c r="F41" s="33">
        <f>D41*E41</f>
        <v>0</v>
      </c>
      <c r="G41" s="62" t="e">
        <f>#REF!-#REF!</f>
        <v>#REF!</v>
      </c>
    </row>
    <row r="42" spans="1:7" ht="12.75">
      <c r="A42" s="79" t="s">
        <v>50</v>
      </c>
      <c r="B42" s="74" t="s">
        <v>28</v>
      </c>
      <c r="C42" s="77" t="s">
        <v>12</v>
      </c>
      <c r="D42" s="51">
        <v>43</v>
      </c>
      <c r="E42" s="61"/>
      <c r="F42" s="33">
        <f>D42*E42</f>
        <v>0</v>
      </c>
      <c r="G42" s="62"/>
    </row>
    <row r="43" spans="4:7" ht="12.75">
      <c r="D43" s="51"/>
      <c r="E43" s="61"/>
      <c r="F43" s="33"/>
      <c r="G43" s="62"/>
    </row>
    <row r="44" spans="1:8" s="48" customFormat="1" ht="97.5" customHeight="1">
      <c r="A44" s="94" t="s">
        <v>47</v>
      </c>
      <c r="B44" s="78" t="s">
        <v>49</v>
      </c>
      <c r="C44" s="80" t="s">
        <v>7</v>
      </c>
      <c r="D44" s="96">
        <v>1</v>
      </c>
      <c r="E44" s="97"/>
      <c r="F44" s="98">
        <f>D44*E44</f>
        <v>0</v>
      </c>
      <c r="G44" s="53"/>
      <c r="H44" s="44"/>
    </row>
    <row r="45" spans="2:6" ht="15.75" customHeight="1">
      <c r="B45" s="54"/>
      <c r="F45" s="56"/>
    </row>
    <row r="46" spans="1:6" s="82" customFormat="1" ht="140.25">
      <c r="A46" s="99" t="s">
        <v>53</v>
      </c>
      <c r="B46" s="100" t="s">
        <v>48</v>
      </c>
      <c r="C46" s="82" t="s">
        <v>7</v>
      </c>
      <c r="D46" s="101">
        <v>1</v>
      </c>
      <c r="E46" s="101"/>
      <c r="F46" s="101">
        <f>D46*E46</f>
        <v>0</v>
      </c>
    </row>
    <row r="47" s="82" customFormat="1" ht="12.75"/>
    <row r="48" s="82" customFormat="1" ht="12.75"/>
    <row r="49" spans="6:8" s="82" customFormat="1" ht="12.75">
      <c r="F49" s="102"/>
      <c r="H49" s="102"/>
    </row>
    <row r="50" spans="1:6" ht="18">
      <c r="A50" s="109" t="s">
        <v>9</v>
      </c>
      <c r="B50" s="109"/>
      <c r="C50" s="109"/>
      <c r="D50" s="109"/>
      <c r="E50" s="109"/>
      <c r="F50" s="109"/>
    </row>
    <row r="51" spans="1:18" s="71" customFormat="1" ht="12.75">
      <c r="A51" s="67"/>
      <c r="B51" s="68"/>
      <c r="C51" s="49"/>
      <c r="D51" s="69"/>
      <c r="E51" s="50"/>
      <c r="F51" s="85"/>
      <c r="G51" s="70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s="73" customFormat="1" ht="18.75" customHeight="1">
      <c r="A52" s="63"/>
      <c r="B52" s="64" t="s">
        <v>10</v>
      </c>
      <c r="C52" s="65"/>
      <c r="D52" s="63"/>
      <c r="E52" s="66"/>
      <c r="F52" s="103">
        <f>F46+F44+F42+F41+F36+F34+F31+F30+F27+F24+F22+F19+F17+F15+F13+F11+F9+F7</f>
        <v>0</v>
      </c>
      <c r="G52" s="72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spans="1:18" s="73" customFormat="1" ht="18.75" customHeight="1">
      <c r="A53" s="63"/>
      <c r="B53" s="64" t="s">
        <v>11</v>
      </c>
      <c r="C53" s="65"/>
      <c r="D53" s="63"/>
      <c r="E53" s="66"/>
      <c r="F53" s="86">
        <f>F52*0.25</f>
        <v>0</v>
      </c>
      <c r="G53" s="72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</row>
    <row r="54" spans="1:18" s="73" customFormat="1" ht="18.75" customHeight="1">
      <c r="A54" s="63"/>
      <c r="B54" s="64" t="s">
        <v>57</v>
      </c>
      <c r="C54" s="65"/>
      <c r="D54" s="63"/>
      <c r="E54" s="66"/>
      <c r="F54" s="86">
        <f>SUM(F52:F53)</f>
        <v>0</v>
      </c>
      <c r="G54" s="72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</row>
    <row r="56" ht="65.25" customHeight="1"/>
    <row r="58" ht="12.75">
      <c r="B58" s="104" t="s">
        <v>55</v>
      </c>
    </row>
    <row r="59" spans="2:4" ht="12.75">
      <c r="B59" s="74"/>
      <c r="D59" s="105" t="s">
        <v>56</v>
      </c>
    </row>
    <row r="60" spans="3:5" ht="12.75">
      <c r="C60" s="110"/>
      <c r="D60" s="110"/>
      <c r="E60" s="110"/>
    </row>
  </sheetData>
  <sheetProtection/>
  <mergeCells count="4">
    <mergeCell ref="A1:F1"/>
    <mergeCell ref="A2:F2"/>
    <mergeCell ref="A50:F50"/>
    <mergeCell ref="C60:E60"/>
  </mergeCells>
  <printOptions horizontalCentered="1"/>
  <pageMargins left="0.8267716535433072" right="0.5118110236220472" top="0.984251968503937" bottom="0.6299212598425197" header="0.5905511811023623" footer="0.3937007874015748"/>
  <pageSetup firstPageNumber="1" useFirstPageNumber="1" horizontalDpi="300" verticalDpi="300" orientation="portrait" paperSize="9" scale="85" r:id="rId1"/>
  <headerFooter alignWithMargins="0">
    <oddHeader>&amp;CTROŠKOVNIK</oddHeader>
    <oddFooter>&amp;CPage 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Komunalno Drustvo Kijevo</cp:lastModifiedBy>
  <cp:lastPrinted>2023-10-06T08:22:03Z</cp:lastPrinted>
  <dcterms:created xsi:type="dcterms:W3CDTF">2014-01-14T17:38:47Z</dcterms:created>
  <dcterms:modified xsi:type="dcterms:W3CDTF">2023-10-06T11:16:58Z</dcterms:modified>
  <cp:category/>
  <cp:version/>
  <cp:contentType/>
  <cp:contentStatus/>
</cp:coreProperties>
</file>