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B64E52FD-F7AE-4453-9857-A5885A7E1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PARKIRALIŠTE NOVO GROBLJE  " sheetId="8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8" l="1"/>
  <c r="F59" i="8"/>
  <c r="F46" i="8"/>
  <c r="F56" i="8" s="1"/>
  <c r="F39" i="8"/>
  <c r="F40" i="8"/>
  <c r="F41" i="8"/>
  <c r="F38" i="8"/>
  <c r="F33" i="8"/>
  <c r="F32" i="8"/>
  <c r="F27" i="8"/>
  <c r="F28" i="8" s="1"/>
  <c r="F53" i="8" s="1"/>
  <c r="F9" i="8"/>
  <c r="F11" i="8" s="1"/>
  <c r="F51" i="8" s="1"/>
  <c r="F17" i="8"/>
  <c r="F18" i="8"/>
  <c r="F19" i="8"/>
  <c r="F20" i="8"/>
  <c r="F21" i="8"/>
  <c r="F22" i="8"/>
  <c r="F16" i="8"/>
  <c r="F42" i="8" l="1"/>
  <c r="F55" i="8" s="1"/>
  <c r="F23" i="8"/>
  <c r="F52" i="8" s="1"/>
  <c r="F34" i="8"/>
  <c r="F54" i="8" s="1"/>
  <c r="B56" i="8"/>
  <c r="B55" i="8"/>
  <c r="B54" i="8"/>
  <c r="B53" i="8"/>
  <c r="B52" i="8"/>
  <c r="B51" i="8"/>
  <c r="F58" i="8" l="1"/>
</calcChain>
</file>

<file path=xl/sharedStrings.xml><?xml version="1.0" encoding="utf-8"?>
<sst xmlns="http://schemas.openxmlformats.org/spreadsheetml/2006/main" count="73" uniqueCount="48">
  <si>
    <t>br.</t>
  </si>
  <si>
    <t>J.M.</t>
  </si>
  <si>
    <t>količina</t>
  </si>
  <si>
    <t>jed.cijena</t>
  </si>
  <si>
    <t>uk.cijena</t>
  </si>
  <si>
    <t xml:space="preserve">1. GEODETSKI  RADOVI </t>
  </si>
  <si>
    <t>1.</t>
  </si>
  <si>
    <r>
      <rPr>
        <b/>
        <sz val="9"/>
        <rFont val="Calibri"/>
        <family val="2"/>
        <charset val="238"/>
        <scheme val="minor"/>
      </rPr>
      <t>Geodetski radovi-trasa</t>
    </r>
    <r>
      <rPr>
        <sz val="9"/>
        <rFont val="Calibri"/>
        <family val="2"/>
        <charset val="238"/>
        <scheme val="minor"/>
      </rPr>
      <t xml:space="preserve">. Stavka obuhvaća iskolčenje trase,  parkirališta i priključaka, održavanje točaka operativnog poligona i repera te sva geodetska mjerenja kojima se podaci iz projekta prenose na teren i obrnuto, osiguranje osi iskolčene trase, profiliranje, obnavljanje i održavanje iskolčenih oznaka na terenu u cijelom razdoblju od početka radova do predaje svih radova investitoru . Obračun po kompletu </t>
    </r>
  </si>
  <si>
    <t>kom</t>
  </si>
  <si>
    <t xml:space="preserve">UKUPNO : </t>
  </si>
  <si>
    <t xml:space="preserve">2. ZEMLJANI RADOVI </t>
  </si>
  <si>
    <r>
      <rPr>
        <b/>
        <sz val="9"/>
        <rFont val="Calibri"/>
        <family val="2"/>
        <charset val="238"/>
        <scheme val="minor"/>
      </rPr>
      <t xml:space="preserve">Uklanjanje grmlja, šiblja i drveća </t>
    </r>
    <r>
      <rPr>
        <sz val="9"/>
        <rFont val="Calibri"/>
        <family val="2"/>
        <charset val="238"/>
        <scheme val="minor"/>
      </rPr>
      <t xml:space="preserve">do Ø 10 cm.  Ovaj rad obuhvaća uklanjanje grmlja, šiblja i drveća s odsijecanjem grana na dužine pogodne za prijevoz, čišćenje i uklanjanje sveg nepotrebnog materijala zaostalog nakon izvedenih radova, prijevoz na odlagalište te uključivo uređenje istog. Obračun je po m2 očišćene zarasle površine. </t>
    </r>
  </si>
  <si>
    <t>m2</t>
  </si>
  <si>
    <t>2.</t>
  </si>
  <si>
    <r>
      <rPr>
        <b/>
        <sz val="9"/>
        <rFont val="Calibri"/>
        <family val="2"/>
        <charset val="238"/>
        <scheme val="minor"/>
      </rPr>
      <t>Strojni široki iskop tla  na trasi</t>
    </r>
    <r>
      <rPr>
        <sz val="9"/>
        <rFont val="Calibri"/>
        <family val="2"/>
        <charset val="238"/>
        <scheme val="minor"/>
      </rPr>
      <t xml:space="preserve">, u materijalu kategorije "III-IV". Prema odredbama projekta s utovarom u prijevozno sredstvo. Rad se mjeri u kubičnim metrima stvarno iskopanog materijala, mjereno u sraslom stanju, a u jediničnu cijenu uračunati su svi radovi na iskopu materijala sa utovarom u prijevozna sredstva, radovi na uređenju i čišćenju pokosa od labilnih blokova i rastresitog materijala, planiranje iskopanih i susjednih površina. </t>
    </r>
  </si>
  <si>
    <t>m3</t>
  </si>
  <si>
    <t>3.</t>
  </si>
  <si>
    <t xml:space="preserve">Prijevoz iskopa građevinskog materijala , na odlagalište po izboru izvođača. Prijevoz do mjesta istovara udaljenog do 5 km s razastiranjem, te potrebnim osiguranjem na gradilištu i javnim prometnicama.  Količina prevezenog materijala mjeri se u  kubičnim metrima iskopanog sraslog materijala prema projektu i stvarno prevezenog na određenu udaljenost. </t>
  </si>
  <si>
    <t>4.</t>
  </si>
  <si>
    <r>
      <rPr>
        <b/>
        <sz val="9"/>
        <rFont val="Calibri"/>
        <family val="2"/>
        <charset val="238"/>
        <scheme val="minor"/>
      </rPr>
      <t>Izrada posteljice od miješanih materijala</t>
    </r>
    <r>
      <rPr>
        <sz val="9"/>
        <rFont val="Calibri"/>
        <family val="2"/>
        <charset val="238"/>
        <scheme val="minor"/>
      </rPr>
      <t xml:space="preserve">, Sz≥100 %, Ms≥35 Mn/m2. Strojna izrada posteljice od zemljanih  ili miješanih materijala, završnog sloja usjeka ili nasipa, ujednačene nosivosti s grubim i finim planiranjem, eventualnom sanacijom pojedinih manjih površina slabijeg materijala i zbijanjem do tražene zbijenosti uz potrebno vlaženje ili sušenje. Izrada posteljice mora biti prema projektu, osobito obzirom na visinske kote, postignute nagibe i zbijenost materijala. Obračun je u četvornim metrima uređene i zbijene posteljice. U cijeni je uključen sav rad, materijal te prijevozi, potrebni za potpuno dovršenje uređene i zbijene posteljice, uključujući i ispitivanje i kontrolu kakvoće. </t>
    </r>
  </si>
  <si>
    <t>5.</t>
  </si>
  <si>
    <r>
      <rPr>
        <b/>
        <sz val="9"/>
        <rFont val="Calibri"/>
        <family val="2"/>
        <charset val="238"/>
        <scheme val="minor"/>
      </rPr>
      <t xml:space="preserve">Izrada zelene površine </t>
    </r>
    <r>
      <rPr>
        <sz val="9"/>
        <rFont val="Calibri"/>
        <family val="2"/>
        <charset val="238"/>
        <scheme val="minor"/>
      </rPr>
      <t xml:space="preserve">. Ravnanje površine , nasipanje zemljom u sloju od cca 30 cm te zatravljivanje površine .   U cijeni je uključen sav rad, materijal te prijevozi, potrebni za potpuno dovršenje uređene zelene površine .  </t>
    </r>
  </si>
  <si>
    <t>6.</t>
  </si>
  <si>
    <r>
      <rPr>
        <b/>
        <sz val="9"/>
        <rFont val="Calibri"/>
        <family val="2"/>
        <charset val="238"/>
        <scheme val="minor"/>
      </rPr>
      <t>Strojno zasjecanje asfalta kolnika</t>
    </r>
    <r>
      <rPr>
        <sz val="9"/>
        <rFont val="Calibri"/>
        <family val="2"/>
        <charset val="238"/>
        <scheme val="minor"/>
      </rPr>
      <t xml:space="preserve"> . Stavkom su obuhvaćena sva strojna zasijecanja asfalta na mjestima uklapanja nove i stare  konstrukcije, na mjestina spoja novog i postojećeg asfalta, zasijecanja pri izvedbi prekopa i sl. Jedinična cijena obuhvaća sav rad, opremu i materijal potreban za potpuno dovršenje stavke. Obračun je po m1.  </t>
    </r>
  </si>
  <si>
    <t>m1</t>
  </si>
  <si>
    <t>7.</t>
  </si>
  <si>
    <r>
      <rPr>
        <b/>
        <sz val="9"/>
        <rFont val="Calibri"/>
        <family val="2"/>
        <charset val="238"/>
        <scheme val="minor"/>
      </rPr>
      <t>Izrada nosivog sloja</t>
    </r>
    <r>
      <rPr>
        <sz val="9"/>
        <rFont val="Calibri"/>
        <family val="2"/>
        <charset val="238"/>
        <scheme val="minor"/>
      </rPr>
      <t xml:space="preserve"> (Ms≥100 MN/m2) od drobljenog kamenog materijala, najvećeg zrna 63 mm, debljine 10 cm.  U cijenu je uključena dobava materijala, utovar, prijevoz, i ugradnja (strojno razastiranje, planiranje i zbijanje do traženog modula stišljivosti ili stupnja zbijenosti) na uređenu i preuzetu podlogu. Obračun je po m3 ugrađenog materijala u zbijenom stanju.  </t>
    </r>
  </si>
  <si>
    <t xml:space="preserve">3. ASFLATERSKI RADOVI </t>
  </si>
  <si>
    <r>
      <rPr>
        <b/>
        <sz val="9"/>
        <rFont val="Calibri"/>
        <family val="2"/>
        <charset val="238"/>
        <scheme val="minor"/>
      </rPr>
      <t>Izrada nosivo - habajućeg sloja</t>
    </r>
    <r>
      <rPr>
        <sz val="9"/>
        <rFont val="Calibri"/>
        <family val="2"/>
        <charset val="238"/>
        <scheme val="minor"/>
      </rPr>
      <t xml:space="preserve">  AC 16 surf  50/70 AG4 M4, debljine 5,0 cm.  U cijeni su sadržani svi troškovi nabave materijala, proizvodnje i ugradnje asfaltne mješavine, prijevoz, oprema i sve ostalo što je potrebno za potpuno izvođenje radova. Obračun je po m2 gornje površine stvarno položenog i ugrađenog habajućeg sloja od asfaltbetona sukladno projektu. Izvedba i kontrola kakvoće prema (HRN EN 13108-1)  i tehničkim svojstvima i zahtjevima za građevne proizvode za proizvodnju asfaltnih mješavina i za asfaltne slojeve kolnika.</t>
    </r>
  </si>
  <si>
    <t>UKUPNO :</t>
  </si>
  <si>
    <t xml:space="preserve">4. BETONSKI RADOVI </t>
  </si>
  <si>
    <r>
      <rPr>
        <b/>
        <sz val="9"/>
        <rFont val="Calibri"/>
        <family val="2"/>
        <charset val="238"/>
        <scheme val="minor"/>
      </rPr>
      <t>Dobava i ugradnja rubnjaka</t>
    </r>
    <r>
      <rPr>
        <sz val="9"/>
        <rFont val="Calibri"/>
        <family val="2"/>
        <charset val="238"/>
        <scheme val="minor"/>
      </rPr>
      <t xml:space="preserve"> (na podlozi od betona klase C 16/20) od predgotovljenih betonskih elemenata klase C 40/50, dimenzija 15/25 cm. Postavljanje rubnjaka prema detaljima iz projekta.  Obračun je po m1 izvedenog rubnjaka, a u cijeni je uključena izvedba podloge, nabava i doprema predgotovljenih elemenata i betona, privremeno uskladištenje i razvoz, svi prijevozi i prijenosi, priprema podloge, rad na ugradnji s obradom sljubnica, njega betona te sav potreban dodatni rad, oprema i materijal što je potreban za potpuno dovršenje stavke.  </t>
    </r>
  </si>
  <si>
    <t xml:space="preserve">Betoniranje temelja rasvjetnih stupova dim. 60x60x80 sa C20/25 . U cijeni stavke i iskop u tlu III.-IV. Ktg u količini od oko 0,80 m3 te beton u količini 0,35 m3 ,oplatu temelja u količini oko 1,50 m2 ,ugradnju četiri anker vijka u temelj prilikom betoniranja, dobava i ugradnja plastične cijevi, zatrpavanje oko temelja te odvoz viška iskopa .Sve kompletno </t>
  </si>
  <si>
    <t xml:space="preserve">UKUPNO: </t>
  </si>
  <si>
    <t xml:space="preserve">5. PROMETNA SIGNALIZACIJA </t>
  </si>
  <si>
    <r>
      <rPr>
        <b/>
        <sz val="9"/>
        <rFont val="Calibri"/>
        <family val="2"/>
        <charset val="238"/>
        <scheme val="minor"/>
      </rPr>
      <t xml:space="preserve">Postavljanje prometnog znaka oznake parkirališta </t>
    </r>
    <r>
      <rPr>
        <sz val="9"/>
        <rFont val="Calibri"/>
        <family val="2"/>
        <charset val="238"/>
        <scheme val="minor"/>
      </rPr>
      <t xml:space="preserve"> s retroreflektirajućom folijom klase II. . Prometni znakovi postavljaju  u skladu s važećim Pravilnikom o prometnim znakovima, opremi i signalizaciji na cestama i važećim hrvatskim normama koje reguliraju to područje (HRN EN 12899-1). U cijeni je uključena dobava i montaža, svi prijevozi, prijenosi i skladištenje, sav rad i materijal, te pričvrsni elementi i pribor za ugradnju . Obračun je po komadu pričvršćenih znakova. Podloga prometnog znaka izrađuje se od aluminijskog lima . </t>
    </r>
  </si>
  <si>
    <r>
      <rPr>
        <b/>
        <sz val="9"/>
        <rFont val="Calibri"/>
        <family val="2"/>
        <charset val="238"/>
        <scheme val="minor"/>
      </rPr>
      <t>Izrada oznaka između parkirnih mjesta za invalide</t>
    </r>
    <r>
      <rPr>
        <sz val="9"/>
        <rFont val="Calibri"/>
        <family val="2"/>
        <charset val="238"/>
        <scheme val="minor"/>
      </rPr>
      <t xml:space="preserve">  bijele boje s retroreflektivnim zrncima klase II, širine 1,10 m, širine trake 40 cm. Oznake na kolniku izvode se  u skladu s važećim Pravilnikom o prometnim znakovima, opremi i signalizaciji na cestama i važećim hrvatskim normama koje reguliraju to područje (HRN 1436). U cijenu ulazi sav rad, materijal prijevoz i sve ostalo što je potrebno za potpuni dovršetak posla uključujući potrebna ispitivanja kakvoće materijala i rada. Obračun je po kom</t>
    </r>
  </si>
  <si>
    <r>
      <rPr>
        <b/>
        <sz val="9"/>
        <rFont val="Calibri"/>
        <family val="2"/>
        <charset val="238"/>
        <scheme val="minor"/>
      </rPr>
      <t>Izrada parkirališnih mjesta osoba sa invaliditetom žutom linijom</t>
    </r>
    <r>
      <rPr>
        <sz val="9"/>
        <rFont val="Calibri"/>
        <family val="2"/>
        <charset val="238"/>
        <scheme val="minor"/>
      </rPr>
      <t xml:space="preserve"> širine 12cm i znak parkirnog mjesta za invalide ,  s retroreflektivnim zrncima klase II. Oznake na kolniku izvode se  u skladu s važećim Pravilnikom o prometnim znakovima, opremi i signalizaciji na cestama i važećim hrvatskim normama koje reguliraju to područje (HRN 1436). U cijenu ulazi sav rad, materijal prijevoz i sve ostalo što je potrebno za potpuni dovršetak posla. Obračun je po komadau izvedenog parkirnog mjesta. </t>
    </r>
  </si>
  <si>
    <r>
      <rPr>
        <b/>
        <sz val="9"/>
        <rFont val="Calibri"/>
        <family val="2"/>
        <charset val="238"/>
        <scheme val="minor"/>
      </rPr>
      <t>Izrada parkirališnih mjesta bijelom linijom</t>
    </r>
    <r>
      <rPr>
        <sz val="9"/>
        <rFont val="Calibri"/>
        <family val="2"/>
        <charset val="238"/>
        <scheme val="minor"/>
      </rPr>
      <t xml:space="preserve"> širine 12cm  s retroreflektivnim zrncima klase II. Oznake na kolniku izvode se   u skladu s važećim Pravilnikom o prometnim znakovima, opremi i signalizaciji na cestama i važećim hrvatskim normama koje reguliraju to područje (HRN 1436). U cijenu ulazi sav rad, materijal prijevoz i sve ostalo što je potrebno za potpuni dovršetak posla uključujući potrebna ispitivanja kakvoće materijala i rada. Obračun je po m1 </t>
    </r>
  </si>
  <si>
    <t xml:space="preserve">6.OSTALI RADOVI </t>
  </si>
  <si>
    <r>
      <rPr>
        <b/>
        <sz val="9"/>
        <rFont val="Calibri"/>
        <family val="2"/>
        <scheme val="minor"/>
      </rPr>
      <t>Sadnja grmlja</t>
    </r>
    <r>
      <rPr>
        <sz val="9"/>
        <rFont val="Calibri"/>
        <family val="2"/>
        <scheme val="minor"/>
      </rPr>
      <t xml:space="preserve"> . Uključuje nabavu i sadnju sadnica , iskop jama za sadnju promjera 60 cm i dubine 60 cm sa 30% izmjenom materijala iz iskopa plodnom zemljom . Rahljenje dna jame. Sadnja sadnice. Gnojenje gnojivom  Jednokratno zalijevanje  sadnica.
 Stavka uključuje dobavu, transport i radove za sadnju, sadnice plodnu zemlju, gnojivo, vodu. Preporuka sadnice brnistre ili lavande . Obračun po kom </t>
    </r>
  </si>
  <si>
    <t xml:space="preserve">REKAPITULACIJA : </t>
  </si>
  <si>
    <t>PDV 25% :</t>
  </si>
  <si>
    <t>SVEUKUPNO :</t>
  </si>
  <si>
    <t>Datum i mjesto:</t>
  </si>
  <si>
    <t>Potpis i pečat:</t>
  </si>
  <si>
    <t>TROŠKOVNIK PONUDE                                                                                                                                   UREĐENJE PARKIRALIŠTA KOD NOVOG GROBLJA, EV. BR. 4/24</t>
  </si>
  <si>
    <t>Opis stavke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</si>
</sst>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\ _k_n"/>
    <numFmt numFmtId="166" formatCode="* #,##0.00\ ;\-* #,##0.00\ ;* \-#\ ;@\ "/>
  </numFmts>
  <fonts count="1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Helv"/>
    </font>
    <font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6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64" fontId="8" fillId="0" borderId="0" applyFont="0" applyFill="0" applyBorder="0" applyAlignment="0" applyProtection="0"/>
    <xf numFmtId="166" fontId="13" fillId="0" borderId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15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164" fontId="7" fillId="0" borderId="1" xfId="1" applyFont="1" applyFill="1" applyBorder="1" applyProtection="1"/>
    <xf numFmtId="4" fontId="7" fillId="0" borderId="1" xfId="3" applyNumberFormat="1" applyFont="1" applyBorder="1" applyAlignment="1">
      <alignment horizontal="right"/>
    </xf>
    <xf numFmtId="49" fontId="7" fillId="0" borderId="1" xfId="4" applyNumberFormat="1" applyFont="1" applyBorder="1" applyAlignment="1">
      <alignment vertical="top"/>
    </xf>
    <xf numFmtId="0" fontId="7" fillId="0" borderId="1" xfId="4" applyFont="1" applyBorder="1" applyAlignment="1">
      <alignment vertical="top" wrapText="1"/>
    </xf>
    <xf numFmtId="49" fontId="7" fillId="0" borderId="1" xfId="4" applyNumberFormat="1" applyFont="1" applyBorder="1"/>
    <xf numFmtId="4" fontId="7" fillId="0" borderId="1" xfId="4" applyNumberFormat="1" applyFont="1" applyBorder="1" applyAlignment="1">
      <alignment horizontal="right"/>
    </xf>
    <xf numFmtId="165" fontId="7" fillId="0" borderId="1" xfId="4" applyNumberFormat="1" applyFont="1" applyBorder="1" applyAlignment="1">
      <alignment horizontal="right" wrapText="1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/>
    <xf numFmtId="164" fontId="7" fillId="0" borderId="0" xfId="1" applyFont="1" applyFill="1" applyBorder="1" applyProtection="1"/>
    <xf numFmtId="4" fontId="7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0" fillId="0" borderId="0" xfId="0" applyFont="1" applyAlignment="1">
      <alignment wrapText="1"/>
    </xf>
    <xf numFmtId="0" fontId="8" fillId="0" borderId="0" xfId="3" applyAlignment="1">
      <alignment horizontal="justify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49" fontId="7" fillId="0" borderId="2" xfId="0" applyNumberFormat="1" applyFont="1" applyBorder="1"/>
    <xf numFmtId="164" fontId="7" fillId="0" borderId="2" xfId="1" applyFont="1" applyFill="1" applyBorder="1" applyProtection="1"/>
    <xf numFmtId="4" fontId="7" fillId="0" borderId="2" xfId="3" applyNumberFormat="1" applyFont="1" applyBorder="1" applyAlignment="1">
      <alignment horizontal="right"/>
    </xf>
    <xf numFmtId="165" fontId="7" fillId="0" borderId="2" xfId="3" applyNumberFormat="1" applyFont="1" applyBorder="1" applyAlignment="1">
      <alignment horizontal="right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/>
    </xf>
    <xf numFmtId="4" fontId="11" fillId="0" borderId="2" xfId="0" applyNumberFormat="1" applyFont="1" applyBorder="1"/>
    <xf numFmtId="49" fontId="7" fillId="0" borderId="2" xfId="4" applyNumberFormat="1" applyFont="1" applyBorder="1" applyAlignment="1">
      <alignment vertical="top"/>
    </xf>
    <xf numFmtId="0" fontId="7" fillId="0" borderId="2" xfId="4" applyFont="1" applyBorder="1" applyAlignment="1">
      <alignment vertical="top" wrapText="1"/>
    </xf>
    <xf numFmtId="49" fontId="7" fillId="0" borderId="2" xfId="4" applyNumberFormat="1" applyFont="1" applyBorder="1"/>
    <xf numFmtId="49" fontId="7" fillId="0" borderId="3" xfId="4" applyNumberFormat="1" applyFont="1" applyBorder="1" applyAlignment="1">
      <alignment vertical="top"/>
    </xf>
    <xf numFmtId="0" fontId="7" fillId="0" borderId="3" xfId="4" applyFont="1" applyBorder="1" applyAlignment="1">
      <alignment vertical="top" wrapText="1"/>
    </xf>
    <xf numFmtId="49" fontId="7" fillId="0" borderId="3" xfId="4" applyNumberFormat="1" applyFont="1" applyBorder="1"/>
    <xf numFmtId="164" fontId="7" fillId="0" borderId="3" xfId="1" applyFont="1" applyFill="1" applyBorder="1" applyProtection="1"/>
    <xf numFmtId="4" fontId="7" fillId="0" borderId="3" xfId="4" applyNumberFormat="1" applyFont="1" applyBorder="1" applyAlignment="1">
      <alignment horizontal="right"/>
    </xf>
    <xf numFmtId="165" fontId="7" fillId="0" borderId="3" xfId="4" applyNumberFormat="1" applyFont="1" applyBorder="1" applyAlignment="1">
      <alignment horizontal="right" wrapText="1"/>
    </xf>
    <xf numFmtId="4" fontId="7" fillId="0" borderId="2" xfId="4" applyNumberFormat="1" applyFont="1" applyBorder="1" applyAlignment="1">
      <alignment horizontal="right"/>
    </xf>
    <xf numFmtId="165" fontId="7" fillId="0" borderId="2" xfId="4" applyNumberFormat="1" applyFont="1" applyBorder="1" applyAlignment="1">
      <alignment horizontal="right" wrapText="1"/>
    </xf>
    <xf numFmtId="49" fontId="7" fillId="0" borderId="0" xfId="4" applyNumberFormat="1" applyFont="1" applyAlignment="1">
      <alignment vertical="top"/>
    </xf>
    <xf numFmtId="0" fontId="7" fillId="0" borderId="0" xfId="4" applyFont="1" applyAlignment="1">
      <alignment vertical="top" wrapText="1"/>
    </xf>
    <xf numFmtId="49" fontId="7" fillId="0" borderId="0" xfId="4" applyNumberFormat="1" applyFont="1"/>
    <xf numFmtId="4" fontId="7" fillId="0" borderId="0" xfId="4" applyNumberFormat="1" applyFont="1" applyAlignment="1">
      <alignment horizontal="right"/>
    </xf>
    <xf numFmtId="165" fontId="7" fillId="0" borderId="0" xfId="4" applyNumberFormat="1" applyFont="1" applyAlignment="1">
      <alignment horizontal="right" wrapText="1"/>
    </xf>
    <xf numFmtId="0" fontId="10" fillId="0" borderId="0" xfId="4" applyFont="1" applyAlignment="1">
      <alignment vertical="top" wrapText="1"/>
    </xf>
    <xf numFmtId="0" fontId="11" fillId="0" borderId="2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4" fontId="16" fillId="0" borderId="2" xfId="0" applyNumberFormat="1" applyFont="1" applyBorder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4" fontId="17" fillId="0" borderId="0" xfId="0" applyNumberFormat="1" applyFont="1"/>
    <xf numFmtId="0" fontId="17" fillId="0" borderId="0" xfId="3" applyFont="1" applyAlignment="1">
      <alignment horizontal="justify"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2">
    <cellStyle name="Comma 2" xfId="6" xr:uid="{00000000-0005-0000-0000-000001000000}"/>
    <cellStyle name="Comma 3" xfId="5" xr:uid="{00000000-0005-0000-0000-000002000000}"/>
    <cellStyle name="Excel Built-in Explanatory Text" xfId="7" xr:uid="{00000000-0005-0000-0000-000003000000}"/>
    <cellStyle name="Normal 10" xfId="4" xr:uid="{00000000-0005-0000-0000-000005000000}"/>
    <cellStyle name="Normal 11" xfId="3" xr:uid="{00000000-0005-0000-0000-000006000000}"/>
    <cellStyle name="Normal 2" xfId="8" xr:uid="{00000000-0005-0000-0000-000007000000}"/>
    <cellStyle name="Normal 3" xfId="2" xr:uid="{00000000-0005-0000-0000-000008000000}"/>
    <cellStyle name="Normalno" xfId="0" builtinId="0"/>
    <cellStyle name="Normalno 2" xfId="9" xr:uid="{00000000-0005-0000-0000-000009000000}"/>
    <cellStyle name="Stil 1" xfId="10" xr:uid="{00000000-0005-0000-0000-00000A000000}"/>
    <cellStyle name="Style 1" xfId="11" xr:uid="{00000000-0005-0000-0000-00000B000000}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5"/>
  <sheetViews>
    <sheetView tabSelected="1" topLeftCell="A43" zoomScaleNormal="100" workbookViewId="0">
      <selection activeCell="K9" sqref="K9"/>
    </sheetView>
  </sheetViews>
  <sheetFormatPr defaultRowHeight="15.75" x14ac:dyDescent="0.25"/>
  <cols>
    <col min="1" max="1" width="3.85546875" style="1" customWidth="1"/>
    <col min="2" max="2" width="36.140625" style="2" customWidth="1"/>
    <col min="3" max="3" width="5.85546875" style="4" customWidth="1"/>
    <col min="4" max="4" width="11" style="5" customWidth="1"/>
    <col min="5" max="5" width="12" style="5" customWidth="1"/>
    <col min="6" max="6" width="13.5703125" style="5" customWidth="1"/>
    <col min="7" max="7" width="9.140625" style="6"/>
    <col min="8" max="8" width="10.140625" style="6" bestFit="1" customWidth="1"/>
  </cols>
  <sheetData>
    <row r="2" spans="1:8" ht="56.25" customHeight="1" x14ac:dyDescent="0.3">
      <c r="B2" s="77" t="s">
        <v>46</v>
      </c>
      <c r="C2" s="77"/>
      <c r="D2" s="77"/>
      <c r="E2" s="77"/>
      <c r="F2" s="77"/>
      <c r="G2" s="11"/>
      <c r="H2" s="11"/>
    </row>
    <row r="4" spans="1:8" x14ac:dyDescent="0.25">
      <c r="A4" s="3" t="s">
        <v>0</v>
      </c>
      <c r="B4" s="7" t="s">
        <v>47</v>
      </c>
      <c r="C4" s="7" t="s">
        <v>1</v>
      </c>
      <c r="D4" s="9" t="s">
        <v>2</v>
      </c>
      <c r="E4" s="9" t="s">
        <v>3</v>
      </c>
      <c r="F4" s="9" t="s">
        <v>4</v>
      </c>
    </row>
    <row r="5" spans="1:8" x14ac:dyDescent="0.25">
      <c r="A5" s="32"/>
      <c r="B5" s="33"/>
      <c r="C5" s="34"/>
      <c r="D5" s="35"/>
      <c r="E5" s="35"/>
      <c r="F5" s="35"/>
    </row>
    <row r="6" spans="1:8" x14ac:dyDescent="0.25">
      <c r="A6" s="3"/>
      <c r="B6" s="7"/>
      <c r="C6" s="8"/>
      <c r="D6" s="9"/>
      <c r="E6" s="9"/>
      <c r="F6" s="9"/>
    </row>
    <row r="7" spans="1:8" x14ac:dyDescent="0.25">
      <c r="A7" s="3"/>
      <c r="B7" s="42" t="s">
        <v>5</v>
      </c>
      <c r="C7" s="8"/>
      <c r="D7" s="9"/>
      <c r="E7" s="9"/>
      <c r="F7" s="9"/>
    </row>
    <row r="8" spans="1:8" x14ac:dyDescent="0.25">
      <c r="A8" s="3"/>
      <c r="B8" s="7"/>
      <c r="C8" s="8"/>
      <c r="D8" s="9"/>
      <c r="E8" s="9"/>
      <c r="F8" s="9"/>
    </row>
    <row r="9" spans="1:8" ht="132" x14ac:dyDescent="0.25">
      <c r="A9" s="21" t="s">
        <v>6</v>
      </c>
      <c r="B9" s="13" t="s">
        <v>7</v>
      </c>
      <c r="C9" s="22" t="s">
        <v>8</v>
      </c>
      <c r="D9" s="23">
        <v>1</v>
      </c>
      <c r="E9" s="24"/>
      <c r="F9" s="25">
        <f>E9*D9</f>
        <v>0</v>
      </c>
      <c r="G9"/>
      <c r="H9"/>
    </row>
    <row r="10" spans="1:8" ht="15" x14ac:dyDescent="0.25">
      <c r="A10" s="21"/>
      <c r="B10" s="36"/>
      <c r="C10" s="37"/>
      <c r="D10" s="38"/>
      <c r="E10" s="39"/>
      <c r="F10" s="40"/>
      <c r="G10"/>
      <c r="H10"/>
    </row>
    <row r="11" spans="1:8" ht="15" x14ac:dyDescent="0.25">
      <c r="A11" s="21"/>
      <c r="B11" s="13" t="s">
        <v>9</v>
      </c>
      <c r="C11" s="22"/>
      <c r="D11" s="23"/>
      <c r="E11" s="24"/>
      <c r="F11" s="25">
        <f>SUM(F9:F10)</f>
        <v>0</v>
      </c>
      <c r="G11"/>
      <c r="H11"/>
    </row>
    <row r="12" spans="1:8" ht="15" x14ac:dyDescent="0.25">
      <c r="A12" s="21"/>
      <c r="B12" s="13"/>
      <c r="C12" s="22"/>
      <c r="D12" s="23"/>
      <c r="E12" s="24"/>
      <c r="F12" s="25"/>
      <c r="G12"/>
      <c r="H12"/>
    </row>
    <row r="13" spans="1:8" ht="15" x14ac:dyDescent="0.25">
      <c r="A13" s="21"/>
      <c r="B13" s="13"/>
      <c r="C13" s="22"/>
      <c r="D13" s="23"/>
      <c r="E13" s="24"/>
      <c r="F13" s="25"/>
      <c r="G13"/>
      <c r="H13"/>
    </row>
    <row r="14" spans="1:8" ht="15" x14ac:dyDescent="0.25">
      <c r="A14" s="21"/>
      <c r="B14" s="41" t="s">
        <v>10</v>
      </c>
      <c r="C14" s="22"/>
      <c r="D14" s="23"/>
      <c r="E14" s="24"/>
      <c r="F14" s="25"/>
      <c r="G14"/>
      <c r="H14"/>
    </row>
    <row r="15" spans="1:8" ht="15" x14ac:dyDescent="0.25">
      <c r="A15" s="21"/>
      <c r="B15" s="13"/>
      <c r="C15" s="22"/>
      <c r="D15" s="23"/>
      <c r="E15" s="24"/>
      <c r="F15" s="25"/>
      <c r="G15"/>
      <c r="H15"/>
    </row>
    <row r="16" spans="1:8" ht="108" x14ac:dyDescent="0.25">
      <c r="A16" s="45" t="s">
        <v>6</v>
      </c>
      <c r="B16" s="46" t="s">
        <v>11</v>
      </c>
      <c r="C16" s="47" t="s">
        <v>12</v>
      </c>
      <c r="D16" s="38">
        <v>350</v>
      </c>
      <c r="E16" s="39"/>
      <c r="F16" s="40">
        <f>D16*E16</f>
        <v>0</v>
      </c>
      <c r="G16"/>
      <c r="H16"/>
    </row>
    <row r="17" spans="1:8" ht="132" x14ac:dyDescent="0.25">
      <c r="A17" s="16" t="s">
        <v>13</v>
      </c>
      <c r="B17" s="17" t="s">
        <v>14</v>
      </c>
      <c r="C17" s="18" t="s">
        <v>15</v>
      </c>
      <c r="D17" s="14">
        <v>311</v>
      </c>
      <c r="E17" s="15"/>
      <c r="F17" s="40">
        <f t="shared" ref="F17:F22" si="0">D17*E17</f>
        <v>0</v>
      </c>
      <c r="G17"/>
      <c r="H17"/>
    </row>
    <row r="18" spans="1:8" ht="108" x14ac:dyDescent="0.25">
      <c r="A18" s="16" t="s">
        <v>16</v>
      </c>
      <c r="B18" s="17" t="s">
        <v>17</v>
      </c>
      <c r="C18" s="18" t="s">
        <v>15</v>
      </c>
      <c r="D18" s="14">
        <v>311</v>
      </c>
      <c r="E18" s="15"/>
      <c r="F18" s="40">
        <f t="shared" si="0"/>
        <v>0</v>
      </c>
      <c r="G18"/>
      <c r="H18"/>
    </row>
    <row r="19" spans="1:8" ht="203.25" customHeight="1" x14ac:dyDescent="0.25">
      <c r="A19" s="16" t="s">
        <v>18</v>
      </c>
      <c r="B19" s="17" t="s">
        <v>19</v>
      </c>
      <c r="C19" s="18" t="s">
        <v>12</v>
      </c>
      <c r="D19" s="14">
        <v>350</v>
      </c>
      <c r="E19" s="15"/>
      <c r="F19" s="40">
        <f t="shared" si="0"/>
        <v>0</v>
      </c>
      <c r="G19"/>
      <c r="H19"/>
    </row>
    <row r="20" spans="1:8" ht="72" x14ac:dyDescent="0.25">
      <c r="A20" s="16" t="s">
        <v>20</v>
      </c>
      <c r="B20" s="17" t="s">
        <v>21</v>
      </c>
      <c r="C20" s="18" t="s">
        <v>12</v>
      </c>
      <c r="D20" s="14">
        <v>55</v>
      </c>
      <c r="E20" s="15"/>
      <c r="F20" s="40">
        <f t="shared" si="0"/>
        <v>0</v>
      </c>
      <c r="G20"/>
      <c r="H20"/>
    </row>
    <row r="21" spans="1:8" ht="108" x14ac:dyDescent="0.25">
      <c r="A21" s="16" t="s">
        <v>22</v>
      </c>
      <c r="B21" s="17" t="s">
        <v>23</v>
      </c>
      <c r="C21" s="18" t="s">
        <v>24</v>
      </c>
      <c r="D21" s="14">
        <v>55.3</v>
      </c>
      <c r="E21" s="19"/>
      <c r="F21" s="40">
        <f t="shared" si="0"/>
        <v>0</v>
      </c>
      <c r="G21"/>
      <c r="H21"/>
    </row>
    <row r="22" spans="1:8" ht="108" x14ac:dyDescent="0.25">
      <c r="A22" s="16" t="s">
        <v>25</v>
      </c>
      <c r="B22" s="17" t="s">
        <v>26</v>
      </c>
      <c r="C22" s="18" t="s">
        <v>12</v>
      </c>
      <c r="D22" s="14">
        <v>330</v>
      </c>
      <c r="E22" s="19"/>
      <c r="F22" s="40">
        <f t="shared" si="0"/>
        <v>0</v>
      </c>
      <c r="G22"/>
      <c r="H22"/>
    </row>
    <row r="23" spans="1:8" ht="15" x14ac:dyDescent="0.25">
      <c r="A23" s="48"/>
      <c r="B23" s="49" t="s">
        <v>9</v>
      </c>
      <c r="C23" s="50"/>
      <c r="D23" s="51"/>
      <c r="E23" s="52"/>
      <c r="F23" s="53">
        <f>SUM(F16:F22)</f>
        <v>0</v>
      </c>
      <c r="G23"/>
      <c r="H23"/>
    </row>
    <row r="24" spans="1:8" ht="15" x14ac:dyDescent="0.25">
      <c r="A24" s="56"/>
      <c r="B24" s="57"/>
      <c r="C24" s="58"/>
      <c r="D24" s="23"/>
      <c r="E24" s="59"/>
      <c r="F24" s="60"/>
      <c r="G24"/>
      <c r="H24"/>
    </row>
    <row r="25" spans="1:8" ht="15" x14ac:dyDescent="0.25">
      <c r="A25" s="56"/>
      <c r="B25" s="61" t="s">
        <v>27</v>
      </c>
      <c r="C25" s="58"/>
      <c r="D25" s="23"/>
      <c r="E25" s="59"/>
      <c r="F25" s="60"/>
      <c r="G25"/>
      <c r="H25"/>
    </row>
    <row r="26" spans="1:8" ht="15" x14ac:dyDescent="0.25">
      <c r="A26" s="56"/>
      <c r="B26" s="57"/>
      <c r="C26" s="58"/>
      <c r="D26" s="23"/>
      <c r="E26" s="59"/>
      <c r="F26" s="60"/>
      <c r="G26"/>
      <c r="H26"/>
    </row>
    <row r="27" spans="1:8" ht="156" x14ac:dyDescent="0.25">
      <c r="A27" s="45" t="s">
        <v>6</v>
      </c>
      <c r="B27" s="46" t="s">
        <v>28</v>
      </c>
      <c r="C27" s="47" t="s">
        <v>12</v>
      </c>
      <c r="D27" s="38">
        <v>330</v>
      </c>
      <c r="E27" s="54"/>
      <c r="F27" s="55">
        <f>D27*E27</f>
        <v>0</v>
      </c>
      <c r="G27"/>
      <c r="H27"/>
    </row>
    <row r="28" spans="1:8" ht="15" x14ac:dyDescent="0.25">
      <c r="A28" s="56"/>
      <c r="B28" s="57" t="s">
        <v>29</v>
      </c>
      <c r="C28" s="58"/>
      <c r="D28" s="23"/>
      <c r="E28" s="59"/>
      <c r="F28" s="60">
        <f>SUM(F27)</f>
        <v>0</v>
      </c>
      <c r="G28"/>
      <c r="H28"/>
    </row>
    <row r="29" spans="1:8" ht="15" x14ac:dyDescent="0.25">
      <c r="A29" s="56"/>
      <c r="B29" s="57"/>
      <c r="C29" s="58"/>
      <c r="D29" s="23"/>
      <c r="E29" s="59"/>
      <c r="F29" s="60"/>
      <c r="G29"/>
      <c r="H29"/>
    </row>
    <row r="30" spans="1:8" ht="15" x14ac:dyDescent="0.25">
      <c r="A30" s="56"/>
      <c r="B30" s="61" t="s">
        <v>30</v>
      </c>
      <c r="C30" s="58"/>
      <c r="D30" s="23"/>
      <c r="E30" s="59"/>
      <c r="F30" s="60"/>
      <c r="G30"/>
      <c r="H30"/>
    </row>
    <row r="31" spans="1:8" ht="15" x14ac:dyDescent="0.25">
      <c r="A31" s="56"/>
      <c r="B31" s="57"/>
      <c r="C31" s="58"/>
      <c r="D31" s="23"/>
      <c r="E31" s="59"/>
      <c r="F31" s="60"/>
      <c r="G31"/>
      <c r="H31"/>
    </row>
    <row r="32" spans="1:8" ht="168" x14ac:dyDescent="0.25">
      <c r="A32" s="45" t="s">
        <v>6</v>
      </c>
      <c r="B32" s="46" t="s">
        <v>31</v>
      </c>
      <c r="C32" s="47" t="s">
        <v>24</v>
      </c>
      <c r="D32" s="38">
        <v>79.2</v>
      </c>
      <c r="E32" s="54"/>
      <c r="F32" s="55">
        <f>D32*E32</f>
        <v>0</v>
      </c>
      <c r="G32"/>
      <c r="H32"/>
    </row>
    <row r="33" spans="1:8" ht="108" x14ac:dyDescent="0.25">
      <c r="A33" s="16" t="s">
        <v>13</v>
      </c>
      <c r="B33" s="17" t="s">
        <v>32</v>
      </c>
      <c r="C33" s="18" t="s">
        <v>8</v>
      </c>
      <c r="D33" s="14">
        <v>5</v>
      </c>
      <c r="E33" s="19"/>
      <c r="F33" s="20">
        <f>D33*E33</f>
        <v>0</v>
      </c>
      <c r="G33"/>
      <c r="H33"/>
    </row>
    <row r="34" spans="1:8" ht="15" x14ac:dyDescent="0.25">
      <c r="A34" s="48"/>
      <c r="B34" s="49" t="s">
        <v>33</v>
      </c>
      <c r="C34" s="50"/>
      <c r="D34" s="51"/>
      <c r="E34" s="52"/>
      <c r="F34" s="53">
        <f>SUM(F32:F33)</f>
        <v>0</v>
      </c>
      <c r="G34"/>
      <c r="H34"/>
    </row>
    <row r="35" spans="1:8" ht="15" x14ac:dyDescent="0.25">
      <c r="A35" s="56"/>
      <c r="B35" s="57"/>
      <c r="C35" s="58"/>
      <c r="D35" s="23"/>
      <c r="E35" s="59"/>
      <c r="F35" s="60"/>
      <c r="G35"/>
      <c r="H35"/>
    </row>
    <row r="36" spans="1:8" ht="15" x14ac:dyDescent="0.25">
      <c r="A36" s="56"/>
      <c r="B36" s="61" t="s">
        <v>34</v>
      </c>
      <c r="C36" s="58"/>
      <c r="D36" s="23"/>
      <c r="E36" s="59"/>
      <c r="F36" s="60"/>
      <c r="G36"/>
      <c r="H36"/>
    </row>
    <row r="37" spans="1:8" ht="15" x14ac:dyDescent="0.25">
      <c r="A37" s="56"/>
      <c r="B37" s="57"/>
      <c r="C37" s="58"/>
      <c r="D37" s="23"/>
      <c r="E37" s="59"/>
      <c r="F37" s="60"/>
      <c r="G37"/>
      <c r="H37"/>
    </row>
    <row r="38" spans="1:8" ht="156" x14ac:dyDescent="0.25">
      <c r="A38" s="45" t="s">
        <v>6</v>
      </c>
      <c r="B38" s="46" t="s">
        <v>35</v>
      </c>
      <c r="C38" s="47" t="s">
        <v>8</v>
      </c>
      <c r="D38" s="38">
        <v>2</v>
      </c>
      <c r="E38" s="54"/>
      <c r="F38" s="55">
        <f>D38*E38</f>
        <v>0</v>
      </c>
      <c r="G38"/>
      <c r="H38"/>
    </row>
    <row r="39" spans="1:8" ht="144" x14ac:dyDescent="0.25">
      <c r="A39" s="16" t="s">
        <v>13</v>
      </c>
      <c r="B39" s="17" t="s">
        <v>36</v>
      </c>
      <c r="C39" s="18" t="s">
        <v>8</v>
      </c>
      <c r="D39" s="14">
        <v>6</v>
      </c>
      <c r="E39" s="19"/>
      <c r="F39" s="55">
        <f t="shared" ref="F39:F41" si="1">D39*E39</f>
        <v>0</v>
      </c>
      <c r="G39"/>
      <c r="H39"/>
    </row>
    <row r="40" spans="1:8" ht="156" x14ac:dyDescent="0.25">
      <c r="A40" s="16" t="s">
        <v>16</v>
      </c>
      <c r="B40" s="17" t="s">
        <v>37</v>
      </c>
      <c r="C40" s="18" t="s">
        <v>8</v>
      </c>
      <c r="D40" s="14">
        <v>2</v>
      </c>
      <c r="E40" s="19"/>
      <c r="F40" s="55">
        <f t="shared" si="1"/>
        <v>0</v>
      </c>
      <c r="G40"/>
      <c r="H40"/>
    </row>
    <row r="41" spans="1:8" ht="132" x14ac:dyDescent="0.25">
      <c r="A41" s="16" t="s">
        <v>18</v>
      </c>
      <c r="B41" s="17" t="s">
        <v>38</v>
      </c>
      <c r="C41" s="18" t="s">
        <v>24</v>
      </c>
      <c r="D41" s="14">
        <v>110</v>
      </c>
      <c r="E41" s="19"/>
      <c r="F41" s="55">
        <f t="shared" si="1"/>
        <v>0</v>
      </c>
      <c r="G41"/>
      <c r="H41"/>
    </row>
    <row r="42" spans="1:8" s="10" customFormat="1" x14ac:dyDescent="0.25">
      <c r="A42" s="1"/>
      <c r="B42" s="27" t="s">
        <v>9</v>
      </c>
      <c r="C42" s="28"/>
      <c r="D42" s="29"/>
      <c r="E42" s="29"/>
      <c r="F42" s="29">
        <f>SUM(F38:F41)</f>
        <v>0</v>
      </c>
      <c r="G42" s="6"/>
      <c r="H42" s="6"/>
    </row>
    <row r="43" spans="1:8" s="10" customFormat="1" x14ac:dyDescent="0.25">
      <c r="A43" s="1"/>
      <c r="B43" s="2"/>
      <c r="C43" s="4"/>
      <c r="D43" s="5"/>
      <c r="E43" s="5"/>
      <c r="F43" s="5"/>
      <c r="G43" s="6"/>
      <c r="H43" s="6"/>
    </row>
    <row r="44" spans="1:8" s="10" customFormat="1" x14ac:dyDescent="0.25">
      <c r="A44" s="1"/>
      <c r="B44" s="30" t="s">
        <v>39</v>
      </c>
      <c r="C44" s="4"/>
      <c r="D44" s="5"/>
      <c r="E44" s="5"/>
      <c r="F44" s="5"/>
      <c r="G44" s="6"/>
      <c r="H44" s="6"/>
    </row>
    <row r="45" spans="1:8" s="10" customFormat="1" x14ac:dyDescent="0.25">
      <c r="A45" s="1"/>
      <c r="B45" s="2"/>
      <c r="C45" s="4"/>
      <c r="D45" s="5"/>
      <c r="E45" s="5"/>
      <c r="F45" s="5"/>
      <c r="G45" s="6"/>
      <c r="H45" s="6"/>
    </row>
    <row r="46" spans="1:8" ht="132.75" x14ac:dyDescent="0.25">
      <c r="A46" s="26" t="s">
        <v>6</v>
      </c>
      <c r="B46" s="62" t="s">
        <v>40</v>
      </c>
      <c r="C46" s="43" t="s">
        <v>8</v>
      </c>
      <c r="D46" s="44">
        <v>20</v>
      </c>
      <c r="E46" s="44"/>
      <c r="F46" s="44">
        <f>D46*E46</f>
        <v>0</v>
      </c>
    </row>
    <row r="47" spans="1:8" x14ac:dyDescent="0.25">
      <c r="B47" s="27" t="s">
        <v>9</v>
      </c>
      <c r="C47" s="28"/>
      <c r="D47" s="29"/>
      <c r="E47" s="29"/>
      <c r="F47" s="29"/>
    </row>
    <row r="49" spans="1:8" x14ac:dyDescent="0.25">
      <c r="B49" s="63" t="s">
        <v>41</v>
      </c>
      <c r="C49" s="64"/>
      <c r="D49" s="65"/>
      <c r="E49" s="65"/>
      <c r="F49" s="65"/>
    </row>
    <row r="50" spans="1:8" x14ac:dyDescent="0.25">
      <c r="B50" s="63"/>
      <c r="C50" s="64"/>
      <c r="D50" s="65"/>
      <c r="E50" s="65"/>
      <c r="F50" s="65"/>
    </row>
    <row r="51" spans="1:8" x14ac:dyDescent="0.25">
      <c r="B51" s="63" t="str">
        <f>B7</f>
        <v xml:space="preserve">1. GEODETSKI  RADOVI </v>
      </c>
      <c r="C51" s="64"/>
      <c r="D51" s="65"/>
      <c r="E51" s="65"/>
      <c r="F51" s="65">
        <f>F11</f>
        <v>0</v>
      </c>
    </row>
    <row r="52" spans="1:8" x14ac:dyDescent="0.25">
      <c r="B52" s="63" t="str">
        <f>B14</f>
        <v xml:space="preserve">2. ZEMLJANI RADOVI </v>
      </c>
      <c r="C52" s="64"/>
      <c r="D52" s="65"/>
      <c r="E52" s="65"/>
      <c r="F52" s="65">
        <f>F23</f>
        <v>0</v>
      </c>
    </row>
    <row r="53" spans="1:8" x14ac:dyDescent="0.25">
      <c r="B53" s="63" t="str">
        <f>B25</f>
        <v xml:space="preserve">3. ASFLATERSKI RADOVI </v>
      </c>
      <c r="C53" s="64"/>
      <c r="D53" s="65"/>
      <c r="E53" s="65"/>
      <c r="F53" s="65">
        <f>F28</f>
        <v>0</v>
      </c>
    </row>
    <row r="54" spans="1:8" x14ac:dyDescent="0.25">
      <c r="B54" s="63" t="str">
        <f>B30</f>
        <v xml:space="preserve">4. BETONSKI RADOVI </v>
      </c>
      <c r="C54" s="64"/>
      <c r="D54" s="65"/>
      <c r="E54" s="65"/>
      <c r="F54" s="65">
        <f>F34</f>
        <v>0</v>
      </c>
    </row>
    <row r="55" spans="1:8" s="10" customFormat="1" x14ac:dyDescent="0.25">
      <c r="A55" s="3"/>
      <c r="B55" s="63" t="str">
        <f>B36</f>
        <v xml:space="preserve">5. PROMETNA SIGNALIZACIJA </v>
      </c>
      <c r="C55" s="64"/>
      <c r="D55" s="65"/>
      <c r="E55" s="65"/>
      <c r="F55" s="65">
        <f>F42</f>
        <v>0</v>
      </c>
      <c r="G55" s="6"/>
      <c r="H55" s="6"/>
    </row>
    <row r="56" spans="1:8" s="10" customFormat="1" x14ac:dyDescent="0.25">
      <c r="A56" s="3"/>
      <c r="B56" s="63" t="str">
        <f>B44</f>
        <v xml:space="preserve">6.OSTALI RADOVI </v>
      </c>
      <c r="C56" s="64"/>
      <c r="D56" s="65"/>
      <c r="E56" s="65"/>
      <c r="F56" s="65">
        <f>F46</f>
        <v>0</v>
      </c>
      <c r="G56" s="6"/>
      <c r="H56" s="6"/>
    </row>
    <row r="57" spans="1:8" s="10" customFormat="1" x14ac:dyDescent="0.25">
      <c r="A57" s="3"/>
      <c r="B57" s="66"/>
      <c r="C57" s="67"/>
      <c r="D57" s="68"/>
      <c r="E57" s="68"/>
      <c r="F57" s="68"/>
      <c r="G57" s="6"/>
      <c r="H57" s="6"/>
    </row>
    <row r="58" spans="1:8" s="10" customFormat="1" ht="16.5" customHeight="1" x14ac:dyDescent="0.25">
      <c r="A58" s="3"/>
      <c r="B58" s="69" t="s">
        <v>9</v>
      </c>
      <c r="C58" s="70"/>
      <c r="D58" s="71"/>
      <c r="E58" s="71"/>
      <c r="F58" s="71">
        <f>SUM(F51:F57)</f>
        <v>0</v>
      </c>
      <c r="G58" s="6"/>
      <c r="H58" s="6"/>
    </row>
    <row r="59" spans="1:8" s="10" customFormat="1" ht="19.5" customHeight="1" x14ac:dyDescent="0.25">
      <c r="A59" s="3"/>
      <c r="B59" s="69" t="s">
        <v>42</v>
      </c>
      <c r="C59" s="70"/>
      <c r="D59" s="71"/>
      <c r="E59" s="71"/>
      <c r="F59" s="71">
        <f>F58*0.25</f>
        <v>0</v>
      </c>
      <c r="G59" s="6"/>
      <c r="H59" s="6"/>
    </row>
    <row r="60" spans="1:8" x14ac:dyDescent="0.25">
      <c r="B60" s="72" t="s">
        <v>43</v>
      </c>
      <c r="C60" s="70"/>
      <c r="D60" s="71"/>
      <c r="E60" s="71"/>
      <c r="F60" s="71">
        <f>F58+F59</f>
        <v>0</v>
      </c>
    </row>
    <row r="62" spans="1:8" x14ac:dyDescent="0.25">
      <c r="B62" s="13"/>
    </row>
    <row r="63" spans="1:8" x14ac:dyDescent="0.25">
      <c r="B63" s="73" t="s">
        <v>44</v>
      </c>
      <c r="C63" s="74"/>
      <c r="D63" s="75"/>
      <c r="E63" s="76" t="s">
        <v>45</v>
      </c>
      <c r="F63" s="76"/>
    </row>
    <row r="64" spans="1:8" ht="21" customHeight="1" x14ac:dyDescent="0.25">
      <c r="B64" s="31"/>
    </row>
    <row r="71" spans="2:2" x14ac:dyDescent="0.25">
      <c r="B71" s="13"/>
    </row>
    <row r="85" spans="2:2" customFormat="1" x14ac:dyDescent="0.25">
      <c r="B85" s="12"/>
    </row>
  </sheetData>
  <mergeCells count="2">
    <mergeCell ref="B2:F2"/>
    <mergeCell ref="E63:F6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 Uređenje parkirališta 
kod novog groblja 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 PARKIRALIŠTE NOVO GROBLJE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2024-10-22T10:28:08Z</dcterms:modified>
  <cp:category/>
  <cp:contentStatus/>
</cp:coreProperties>
</file>