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N_Modernizacija nerazvrstanih cesta 2025\"/>
    </mc:Choice>
  </mc:AlternateContent>
  <xr:revisionPtr revIDLastSave="0" documentId="13_ncr:1_{874334BE-6888-4BAE-85EE-CC8EC434757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C 123 " sheetId="1" r:id="rId1"/>
    <sheet name="NC 115 dio" sheetId="4" r:id="rId2"/>
    <sheet name="REKAPITULACIJA" sheetId="2" r:id="rId3"/>
  </sheets>
  <definedNames>
    <definedName name="_xlnm.Print_Area" localSheetId="1">'NC 115 dio'!$A$1:$F$51</definedName>
    <definedName name="_xlnm.Print_Area" localSheetId="2">REKAPITULACIJA!$A$1:$E$25</definedName>
  </definedNames>
  <calcPr calcId="191029"/>
</workbook>
</file>

<file path=xl/calcChain.xml><?xml version="1.0" encoding="utf-8"?>
<calcChain xmlns="http://schemas.openxmlformats.org/spreadsheetml/2006/main">
  <c r="F54" i="1" l="1"/>
  <c r="F49" i="4"/>
  <c r="F43" i="4"/>
  <c r="F39" i="4"/>
  <c r="F52" i="1"/>
  <c r="F46" i="1"/>
  <c r="F42" i="1"/>
  <c r="B11" i="2"/>
  <c r="F31" i="4"/>
  <c r="F24" i="4"/>
  <c r="F21" i="4"/>
  <c r="F18" i="4"/>
  <c r="F15" i="4"/>
  <c r="F10" i="4"/>
  <c r="B8" i="2"/>
  <c r="F24" i="1"/>
  <c r="F13" i="1"/>
  <c r="F51" i="4" l="1"/>
  <c r="C11" i="2" s="1"/>
  <c r="C8" i="2" s="1"/>
  <c r="F21" i="1"/>
  <c r="F34" i="1" l="1"/>
  <c r="F27" i="1"/>
  <c r="F18" i="1"/>
  <c r="D11" i="2" l="1"/>
  <c r="D8" i="2" l="1"/>
  <c r="E8" i="2" s="1"/>
  <c r="E11" i="2"/>
  <c r="E16" i="2" l="1"/>
  <c r="E18" i="2" s="1"/>
</calcChain>
</file>

<file path=xl/sharedStrings.xml><?xml version="1.0" encoding="utf-8"?>
<sst xmlns="http://schemas.openxmlformats.org/spreadsheetml/2006/main" count="157" uniqueCount="72">
  <si>
    <t>Opis radova</t>
  </si>
  <si>
    <t>Jedinica mjere</t>
  </si>
  <si>
    <t>Količina</t>
  </si>
  <si>
    <t>Jed. Cijena</t>
  </si>
  <si>
    <t>1.</t>
  </si>
  <si>
    <t>PRIPREMNI RADOVI</t>
  </si>
  <si>
    <t>Red.br.</t>
  </si>
  <si>
    <t>1.1.</t>
  </si>
  <si>
    <t>Cijena</t>
  </si>
  <si>
    <t>m2</t>
  </si>
  <si>
    <t>2.</t>
  </si>
  <si>
    <t>2.1.</t>
  </si>
  <si>
    <t xml:space="preserve">Obračun radova: </t>
  </si>
  <si>
    <t>Po kubičnom metru stvarno izvšenog iskopa tla u sraslom stanju i prevezenog na mjesto ugradnje ili deponiju bez obzira na kategoriju.</t>
  </si>
  <si>
    <t>m3</t>
  </si>
  <si>
    <t>2.2.</t>
  </si>
  <si>
    <t>Po kvadratnom metru uređene i zbijene posteljice.</t>
  </si>
  <si>
    <t>2.3.</t>
  </si>
  <si>
    <t>Rad se mjeri u metrima dužnim potpuno završene bankine</t>
  </si>
  <si>
    <t>3.</t>
  </si>
  <si>
    <t>3.1.</t>
  </si>
  <si>
    <t>4.</t>
  </si>
  <si>
    <t>4.1.</t>
  </si>
  <si>
    <t>4.2.</t>
  </si>
  <si>
    <t>Ovaj rad se mjeri i obračunava u kvadratnim metrima gornje površine stvarno položenog sloja.</t>
  </si>
  <si>
    <t>kom</t>
  </si>
  <si>
    <t>OPREMA CESTE</t>
  </si>
  <si>
    <t xml:space="preserve">      PROMETNI ZNAKOVI</t>
  </si>
  <si>
    <t xml:space="preserve">     OZNAKE NA KOLNIKU</t>
  </si>
  <si>
    <t>Materijal koji se koristi za označavanje na kolniku treba biti trajan i ne smije mjenjati boju. Koeficijent trenja treba biti približno jednak kao kod kolnika, sa maksimalinim odstupanjem +5% kod suhog i +10% kod mokrog kolnika.</t>
  </si>
  <si>
    <t>Linija zaustavljanja (STOP linija), bijele boje, širine 50cm.</t>
  </si>
  <si>
    <t>Pokvadaratnom metru.</t>
  </si>
  <si>
    <t xml:space="preserve">Obračun radova:      </t>
  </si>
  <si>
    <t>Znakovi izričitih naredbi (samo ploča znaka sa potrebnim materijalom za ugradnju na stup znaka). U cijenu ulazi izrada i bojanje znakova, lijepljenje folije i učvršćivanje ploče znaka na stup znaka.</t>
  </si>
  <si>
    <t>Po komadu postavljene ploče znaka.</t>
  </si>
  <si>
    <t>Stupovi prometnog znaka. U cijenu ulazi izrada i bojanje stupova, iskop i betoniranje temelja, učvršćivanje stupova i ostali poslovi vezani uz postavljenje stupova prometnih znakova.</t>
  </si>
  <si>
    <t>jednostruki stup</t>
  </si>
  <si>
    <t>UKUPNA REKAPITULACIJA</t>
  </si>
  <si>
    <t>Ukupno PDV (25%):</t>
  </si>
  <si>
    <t>UKUPNO S PDV-om:</t>
  </si>
  <si>
    <t>Red. br.</t>
  </si>
  <si>
    <t>m'</t>
  </si>
  <si>
    <t>4.1.1.</t>
  </si>
  <si>
    <t>4.1.2.</t>
  </si>
  <si>
    <t>Zasjecanje (zapilavanje ) pilom postojećeg asfalta u svrhu stavranja uvjeta za bolje uklapanje novog asfaltnog zastora , debljine 5 cm na pripremljenu podlogu . U cijenu ulazi iskop , prebacivanje , utovar iskopanog ( zapilanog) materijala u prijevozno sredstvo i odvoz na deponij.</t>
  </si>
  <si>
    <t>Obračun se mjeri i obračunava umetrima dužnim  pilane  površine</t>
  </si>
  <si>
    <t>m1</t>
  </si>
  <si>
    <t xml:space="preserve">ZEMLJANI RADOVI I TAMPONSKI ZASTOR </t>
  </si>
  <si>
    <t xml:space="preserve">Široki iskop "A", "B" i "C" ktg.                                                                                                 Pri izradi iskopa treba provesti sve mjere sigurnosti pri radu i sva potrebna osiguranja postojećih objekata i komunikacija.                                                                                                   U cijenu ulazi iskop, prebacivanje, utovar iskopanog materijala u prijevozno sredstvo i odvoz na mjesto ugradnje u nasip ili deponiju, profiliranje ili planiranje terena prema poprečnim profilima u projektu.                                                                                                                                                            Prilikom iskopa treba voditi računa o postojećim instalacijama kako nebi došlo do njihovog oštećenja ili uništenja. Izvođač nema pravo na razliku u cijeni iskopa u slučajevima kad se u takvim slučajevima potreba za ručnim iskopima.                                                                                                                                                                     </t>
  </si>
  <si>
    <r>
      <t xml:space="preserve">Izrada  posteljice kolnika   od miješanih materijala . Rad obuhvaća nabavu  materijala i prijevoz , planiranje , eventualnu sanaciju pojedinih manjih površina slabije kakvoće boljim materijalom , eventualno kvašenje ili prosušivanje materijala i nabijanje do potrebne nabijenosti . Potreban modul stišljivosti Ms=40 MPa mjereno kružnom pločom  </t>
    </r>
    <r>
      <rPr>
        <sz val="8"/>
        <rFont val="Arial"/>
        <family val="2"/>
        <charset val="238"/>
      </rPr>
      <t>ø</t>
    </r>
    <r>
      <rPr>
        <sz val="8"/>
        <rFont val="Calibri"/>
        <family val="2"/>
      </rPr>
      <t xml:space="preserve"> 30 cm  .</t>
    </r>
    <r>
      <rPr>
        <sz val="8"/>
        <rFont val="Calibri"/>
        <family val="2"/>
        <scheme val="minor"/>
      </rPr>
      <t xml:space="preserve">                                                                                                                                       </t>
    </r>
  </si>
  <si>
    <t xml:space="preserve">Po kubičnom  metru ugrađenog materijala u zbijenom stanju </t>
  </si>
  <si>
    <t>2.4.</t>
  </si>
  <si>
    <t xml:space="preserve">Izrada bankina  od mehanički stabiliziranog zrnatog kamenog materijala  u skladu s detaljima izvedbe i projektiranim profilima  . Stavka uključuje dobava materijala , prijevoz , istovar i ugradbu . Bankina širine  50 cm izvodi se uz rubove kolnika obostrano .                                                                                                                    </t>
  </si>
  <si>
    <t>Izrada nosivog sloja kolničke konstrukcije (tampon) od mehanički stabiliziranog drobljenog kamenog  materijala debljine 15,00 cm . Rad obuhvaća dobavu i ugradnju drobljenog kamenog materijala veličine zrna 0-32 mm u nosivi sloj konstrukcije .</t>
  </si>
  <si>
    <t xml:space="preserve">ASFALTERSKI RADOVI </t>
  </si>
  <si>
    <r>
      <t>Izrada bitumeniziranog nosivog habajućeg sloja AB16, debljine 5</t>
    </r>
    <r>
      <rPr>
        <sz val="8"/>
        <rFont val="Calibri"/>
        <family val="2"/>
        <charset val="238"/>
        <scheme val="minor"/>
      </rPr>
      <t>.0</t>
    </r>
    <r>
      <rPr>
        <sz val="8"/>
        <rFont val="Calibri"/>
        <family val="2"/>
        <scheme val="minor"/>
      </rPr>
      <t xml:space="preserve"> cm, na pripremljenu podlogu. Radovi obuhvaćaju nabavu materijala, proizvodnju mješavine, prijevoz do mjesta ugradnje, ugradnju i valjanje iste do potrebne zbijenosti te izrada sloja bitumenske emulzije za povezivanje, te sve radnje potrebne za potpuni završetak ovog rada. </t>
    </r>
  </si>
  <si>
    <t xml:space="preserve">ASFALTIRANJE  NERAZVRSTANIH  CESTA U OPĆINI KIJEVO </t>
  </si>
  <si>
    <t xml:space="preserve">Cijena bez PDV-a </t>
  </si>
  <si>
    <t xml:space="preserve">PDV 25% </t>
  </si>
  <si>
    <t xml:space="preserve">Cijena s PDV-om </t>
  </si>
  <si>
    <t xml:space="preserve"> u dužini  180 m , Širina kolničke konstrukcije 3,00 m , bankine 0,50 m </t>
  </si>
  <si>
    <t xml:space="preserve"> u dužini  500 m , Širina kolničke konstrukcije 3,0 m , bankine 0,50 m </t>
  </si>
  <si>
    <t xml:space="preserve">NC  br.115  dio ( ulica Potok do spoja na  Ž 6083) </t>
  </si>
  <si>
    <t xml:space="preserve">NC  br . 123 ( ulica Kreša  do  spoja na L65016) </t>
  </si>
  <si>
    <t>Rad obuhvaća nabavu i postavljanje novih prometnih znakova prema "Pravilniku o prometnim znakovima i signalizaciji na cestama" (N.N. 92/2019). Postojeći znakovi koji su u skladu sa tim pravilnikom trebaju se ostaviti ili premjestiti prema situaciji prometnog rješenja.</t>
  </si>
  <si>
    <t xml:space="preserve">znak B02 - obavezno zaustavljanje </t>
  </si>
  <si>
    <t>Po komadu postavljenog stupa  znaka.</t>
  </si>
  <si>
    <t xml:space="preserve">   SVEUKUPNO:</t>
  </si>
  <si>
    <t>Ukupno bez PDV-a (1.+2.)</t>
  </si>
  <si>
    <t>TROŠKOVNIK PONUDE                                                                                                                                                  Modernizacija nerazvrstanih cesta na području Općine Kijevo, EV.BR. 3/25</t>
  </si>
  <si>
    <t>POTPIS I PEČAT:</t>
  </si>
  <si>
    <t>Mjesto i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</si>
</sst>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_-* #,##0\ _$_-;\-* #,##0\ _$_-;_-* &quot;-&quot;\ _$_-;_-@_-"/>
    <numFmt numFmtId="166" formatCode="_-* #,##0.00\ _$_-;\-* #,##0.00\ _$_-;_-* &quot;-&quot;??\ _$_-;_-@_-"/>
    <numFmt numFmtId="167" formatCode="@\ &quot;*&quot;"/>
    <numFmt numFmtId="168" formatCode="#,##0.00\ [$€-1]"/>
    <numFmt numFmtId="169" formatCode="#,##0.00_ ;\-#,##0.00\ "/>
    <numFmt numFmtId="170" formatCode="_-&quot;kn&quot;\ * #,##0.00_-;\-&quot;kn&quot;\ * #,##0.00_-;_-&quot;kn&quot;\ * &quot;-&quot;??_-;_-@_-"/>
    <numFmt numFmtId="171" formatCode="0.00_)"/>
    <numFmt numFmtId="172" formatCode="_-* #,##0.00_-;\-* #,##0.00_-;_-* \-??_-;_-@_-"/>
  </numFmts>
  <fonts count="3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</font>
    <font>
      <sz val="11"/>
      <color theme="1"/>
      <name val="Arial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Helv"/>
    </font>
    <font>
      <sz val="11"/>
      <color indexed="18"/>
      <name val="Arial"/>
      <family val="2"/>
    </font>
    <font>
      <sz val="12"/>
      <name val="Courier"/>
      <family val="1"/>
      <charset val="238"/>
    </font>
    <font>
      <b/>
      <sz val="9"/>
      <name val="Tahoma"/>
      <family val="2"/>
    </font>
    <font>
      <sz val="12"/>
      <name val="CRO_Swiss_Light-Normal"/>
      <charset val="238"/>
    </font>
    <font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gray0625"/>
    </fill>
    <fill>
      <patternFill patternType="solid">
        <fgColor indexed="27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</borders>
  <cellStyleXfs count="99">
    <xf numFmtId="0" fontId="0" fillId="0" borderId="0"/>
    <xf numFmtId="0" fontId="1" fillId="0" borderId="0"/>
    <xf numFmtId="166" fontId="4" fillId="0" borderId="0" applyFont="0" applyFill="0" applyBorder="0" applyAlignment="0" applyProtection="0"/>
    <xf numFmtId="167" fontId="5" fillId="2" borderId="1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3" fillId="3" borderId="2">
      <alignment vertical="center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0" fillId="8" borderId="0" applyNumberFormat="0" applyFont="0" applyBorder="0" applyAlignment="0" applyProtection="0"/>
    <xf numFmtId="0" fontId="25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ill="0" applyBorder="0" applyAlignment="0" applyProtection="0"/>
    <xf numFmtId="164" fontId="2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171" fontId="31" fillId="0" borderId="0"/>
    <xf numFmtId="0" fontId="34" fillId="0" borderId="0"/>
    <xf numFmtId="168" fontId="34" fillId="0" borderId="0"/>
    <xf numFmtId="0" fontId="4" fillId="0" borderId="0"/>
    <xf numFmtId="0" fontId="4" fillId="0" borderId="0"/>
    <xf numFmtId="0" fontId="1" fillId="0" borderId="0"/>
    <xf numFmtId="0" fontId="22" fillId="0" borderId="0"/>
    <xf numFmtId="0" fontId="4" fillId="0" borderId="0"/>
    <xf numFmtId="0" fontId="6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4" fontId="30" fillId="0" borderId="0">
      <alignment horizontal="justify" vertical="justify"/>
    </xf>
    <xf numFmtId="0" fontId="22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2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49" fontId="32" fillId="9" borderId="9" applyAlignment="0">
      <alignment horizontal="left" vertical="center"/>
    </xf>
    <xf numFmtId="0" fontId="29" fillId="0" borderId="0"/>
    <xf numFmtId="0" fontId="29" fillId="0" borderId="0"/>
    <xf numFmtId="0" fontId="4" fillId="0" borderId="0"/>
    <xf numFmtId="170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</cellStyleXfs>
  <cellXfs count="87">
    <xf numFmtId="0" fontId="0" fillId="0" borderId="0" xfId="0"/>
    <xf numFmtId="2" fontId="7" fillId="4" borderId="3" xfId="1" applyNumberFormat="1" applyFont="1" applyFill="1" applyBorder="1" applyAlignment="1">
      <alignment horizontal="center" wrapText="1"/>
    </xf>
    <xf numFmtId="49" fontId="7" fillId="4" borderId="3" xfId="1" applyNumberFormat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center" wrapText="1"/>
    </xf>
    <xf numFmtId="168" fontId="7" fillId="4" borderId="3" xfId="1" applyNumberFormat="1" applyFont="1" applyFill="1" applyBorder="1" applyAlignment="1">
      <alignment horizontal="center" wrapText="1"/>
    </xf>
    <xf numFmtId="0" fontId="12" fillId="0" borderId="0" xfId="0" applyFont="1"/>
    <xf numFmtId="1" fontId="8" fillId="5" borderId="3" xfId="31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7" xfId="0" applyBorder="1"/>
    <xf numFmtId="0" fontId="12" fillId="0" borderId="7" xfId="0" applyFont="1" applyBorder="1" applyAlignment="1">
      <alignment wrapText="1"/>
    </xf>
    <xf numFmtId="0" fontId="10" fillId="0" borderId="8" xfId="0" applyFont="1" applyBorder="1" applyAlignment="1">
      <alignment vertical="top"/>
    </xf>
    <xf numFmtId="0" fontId="9" fillId="0" borderId="8" xfId="0" applyFont="1" applyBorder="1" applyAlignment="1">
      <alignment horizontal="left" vertical="top" wrapText="1"/>
    </xf>
    <xf numFmtId="0" fontId="6" fillId="0" borderId="8" xfId="0" applyFont="1" applyBorder="1"/>
    <xf numFmtId="1" fontId="8" fillId="6" borderId="4" xfId="31" applyNumberFormat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0" fillId="0" borderId="8" xfId="0" applyBorder="1"/>
    <xf numFmtId="0" fontId="14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/>
    <xf numFmtId="0" fontId="14" fillId="0" borderId="8" xfId="0" applyFont="1" applyBorder="1" applyAlignment="1">
      <alignment horizontal="left" vertical="top" wrapText="1"/>
    </xf>
    <xf numFmtId="4" fontId="16" fillId="0" borderId="0" xfId="0" applyNumberFormat="1" applyFont="1"/>
    <xf numFmtId="0" fontId="17" fillId="0" borderId="0" xfId="0" applyFont="1"/>
    <xf numFmtId="0" fontId="17" fillId="0" borderId="7" xfId="0" applyFont="1" applyBorder="1" applyAlignment="1">
      <alignment wrapText="1"/>
    </xf>
    <xf numFmtId="4" fontId="17" fillId="0" borderId="7" xfId="0" applyNumberFormat="1" applyFont="1" applyBorder="1" applyAlignment="1">
      <alignment wrapText="1"/>
    </xf>
    <xf numFmtId="0" fontId="14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7" fillId="0" borderId="0" xfId="0" applyFont="1" applyAlignment="1">
      <alignment horizontal="right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/>
    </xf>
    <xf numFmtId="0" fontId="9" fillId="0" borderId="0" xfId="0" applyFont="1" applyAlignment="1">
      <alignment horizontal="left" wrapText="1"/>
    </xf>
    <xf numFmtId="168" fontId="7" fillId="4" borderId="3" xfId="1" applyNumberFormat="1" applyFont="1" applyFill="1" applyBorder="1" applyAlignment="1">
      <alignment horizontal="center" vertical="center" wrapText="1"/>
    </xf>
    <xf numFmtId="0" fontId="8" fillId="0" borderId="0" xfId="31" applyFont="1" applyAlignment="1">
      <alignment horizontal="center" vertical="top" wrapText="1"/>
    </xf>
    <xf numFmtId="0" fontId="19" fillId="0" borderId="0" xfId="0" applyFont="1" applyAlignment="1">
      <alignment horizontal="right"/>
    </xf>
    <xf numFmtId="0" fontId="19" fillId="0" borderId="0" xfId="0" applyFont="1"/>
    <xf numFmtId="4" fontId="0" fillId="0" borderId="0" xfId="0" applyNumberFormat="1"/>
    <xf numFmtId="0" fontId="19" fillId="0" borderId="7" xfId="0" applyFont="1" applyBorder="1"/>
    <xf numFmtId="4" fontId="18" fillId="0" borderId="7" xfId="0" applyNumberFormat="1" applyFont="1" applyBorder="1"/>
    <xf numFmtId="169" fontId="16" fillId="0" borderId="0" xfId="0" applyNumberFormat="1" applyFont="1" applyAlignment="1">
      <alignment horizontal="right"/>
    </xf>
    <xf numFmtId="169" fontId="16" fillId="0" borderId="7" xfId="0" applyNumberFormat="1" applyFont="1" applyBorder="1" applyAlignment="1">
      <alignment horizontal="right"/>
    </xf>
    <xf numFmtId="4" fontId="16" fillId="0" borderId="7" xfId="0" applyNumberFormat="1" applyFont="1" applyBorder="1"/>
    <xf numFmtId="4" fontId="18" fillId="6" borderId="6" xfId="0" applyNumberFormat="1" applyFont="1" applyFill="1" applyBorder="1" applyAlignment="1">
      <alignment wrapText="1"/>
    </xf>
    <xf numFmtId="0" fontId="10" fillId="0" borderId="4" xfId="0" applyFont="1" applyBorder="1" applyAlignment="1">
      <alignment horizontal="left" vertical="top"/>
    </xf>
    <xf numFmtId="4" fontId="18" fillId="0" borderId="0" xfId="0" applyNumberFormat="1" applyFont="1"/>
    <xf numFmtId="0" fontId="0" fillId="7" borderId="0" xfId="0" applyFill="1"/>
    <xf numFmtId="0" fontId="19" fillId="7" borderId="0" xfId="0" applyFont="1" applyFill="1"/>
    <xf numFmtId="4" fontId="18" fillId="7" borderId="0" xfId="0" applyNumberFormat="1" applyFont="1" applyFill="1"/>
    <xf numFmtId="0" fontId="14" fillId="0" borderId="0" xfId="0" applyFont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0" borderId="8" xfId="0" applyFont="1" applyBorder="1"/>
    <xf numFmtId="0" fontId="14" fillId="0" borderId="0" xfId="0" applyFont="1"/>
    <xf numFmtId="4" fontId="16" fillId="0" borderId="8" xfId="0" applyNumberFormat="1" applyFont="1" applyBorder="1"/>
    <xf numFmtId="0" fontId="17" fillId="0" borderId="7" xfId="0" applyFont="1" applyBorder="1"/>
    <xf numFmtId="0" fontId="14" fillId="0" borderId="8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7" xfId="0" applyFont="1" applyBorder="1" applyAlignment="1">
      <alignment horizontal="right"/>
    </xf>
    <xf numFmtId="0" fontId="12" fillId="0" borderId="7" xfId="0" applyFont="1" applyBorder="1" applyAlignment="1">
      <alignment vertical="top"/>
    </xf>
    <xf numFmtId="0" fontId="12" fillId="0" borderId="7" xfId="0" applyFont="1" applyBorder="1" applyAlignment="1">
      <alignment vertical="top" wrapText="1"/>
    </xf>
    <xf numFmtId="4" fontId="17" fillId="0" borderId="7" xfId="0" applyNumberFormat="1" applyFont="1" applyBorder="1"/>
    <xf numFmtId="0" fontId="12" fillId="0" borderId="0" xfId="0" applyFont="1" applyAlignment="1">
      <alignment wrapText="1"/>
    </xf>
    <xf numFmtId="4" fontId="17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vertical="top"/>
    </xf>
    <xf numFmtId="0" fontId="10" fillId="0" borderId="10" xfId="0" applyFont="1" applyBorder="1" applyAlignment="1">
      <alignment horizontal="left" vertical="top"/>
    </xf>
    <xf numFmtId="0" fontId="7" fillId="6" borderId="0" xfId="31" applyFont="1" applyFill="1" applyAlignment="1">
      <alignment vertical="top" wrapText="1"/>
    </xf>
    <xf numFmtId="0" fontId="13" fillId="6" borderId="0" xfId="0" applyFont="1" applyFill="1" applyAlignment="1">
      <alignment wrapText="1"/>
    </xf>
    <xf numFmtId="0" fontId="35" fillId="9" borderId="0" xfId="0" applyFont="1" applyFill="1" applyAlignment="1">
      <alignment horizontal="right"/>
    </xf>
    <xf numFmtId="0" fontId="35" fillId="9" borderId="0" xfId="0" applyFont="1" applyFill="1" applyAlignment="1">
      <alignment horizontal="left" vertical="center"/>
    </xf>
    <xf numFmtId="0" fontId="35" fillId="9" borderId="0" xfId="0" applyFont="1" applyFill="1"/>
    <xf numFmtId="0" fontId="0" fillId="0" borderId="0" xfId="0" applyAlignment="1">
      <alignment vertical="center"/>
    </xf>
    <xf numFmtId="0" fontId="18" fillId="10" borderId="0" xfId="0" applyFont="1" applyFill="1" applyAlignment="1">
      <alignment horizontal="center" vertical="center" wrapText="1"/>
    </xf>
    <xf numFmtId="0" fontId="8" fillId="5" borderId="5" xfId="31" applyFont="1" applyFill="1" applyBorder="1" applyAlignment="1">
      <alignment vertical="top" wrapText="1"/>
    </xf>
    <xf numFmtId="0" fontId="6" fillId="5" borderId="5" xfId="0" applyFont="1" applyFill="1" applyBorder="1"/>
    <xf numFmtId="0" fontId="6" fillId="5" borderId="6" xfId="0" applyFont="1" applyFill="1" applyBorder="1"/>
    <xf numFmtId="0" fontId="8" fillId="6" borderId="5" xfId="31" applyFont="1" applyFill="1" applyBorder="1" applyAlignment="1">
      <alignment horizontal="left" vertical="top" wrapText="1"/>
    </xf>
    <xf numFmtId="0" fontId="7" fillId="6" borderId="5" xfId="31" applyFont="1" applyFill="1" applyBorder="1" applyAlignment="1">
      <alignment vertical="top" wrapText="1"/>
    </xf>
    <xf numFmtId="0" fontId="13" fillId="6" borderId="5" xfId="0" applyFont="1" applyFill="1" applyBorder="1" applyAlignment="1">
      <alignment wrapText="1"/>
    </xf>
    <xf numFmtId="0" fontId="13" fillId="6" borderId="6" xfId="0" applyFont="1" applyFill="1" applyBorder="1" applyAlignment="1">
      <alignment wrapText="1"/>
    </xf>
    <xf numFmtId="0" fontId="8" fillId="5" borderId="4" xfId="31" applyFont="1" applyFill="1" applyBorder="1" applyAlignment="1">
      <alignment horizontal="center" vertical="top" wrapText="1"/>
    </xf>
    <xf numFmtId="0" fontId="8" fillId="5" borderId="5" xfId="31" applyFont="1" applyFill="1" applyBorder="1" applyAlignment="1">
      <alignment horizontal="center" vertical="top" wrapText="1"/>
    </xf>
    <xf numFmtId="0" fontId="8" fillId="5" borderId="6" xfId="3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99">
    <cellStyle name="Comma 2" xfId="2" xr:uid="{00000000-0005-0000-0000-000000000000}"/>
    <cellStyle name="Comma 2 2" xfId="42" xr:uid="{00000000-0005-0000-0000-000001000000}"/>
    <cellStyle name="Comma 2 3" xfId="41" xr:uid="{00000000-0005-0000-0000-000002000000}"/>
    <cellStyle name="Comma 3" xfId="43" xr:uid="{00000000-0005-0000-0000-000003000000}"/>
    <cellStyle name="Comma 3 2" xfId="44" xr:uid="{00000000-0005-0000-0000-000004000000}"/>
    <cellStyle name="Comma 4" xfId="45" xr:uid="{00000000-0005-0000-0000-000005000000}"/>
    <cellStyle name="Comma 4 2" xfId="46" xr:uid="{00000000-0005-0000-0000-000006000000}"/>
    <cellStyle name="Comma 5" xfId="47" xr:uid="{00000000-0005-0000-0000-000007000000}"/>
    <cellStyle name="Currency 2" xfId="48" xr:uid="{00000000-0005-0000-0000-000008000000}"/>
    <cellStyle name="Currency 3" xfId="49" xr:uid="{00000000-0005-0000-0000-000009000000}"/>
    <cellStyle name="Currency 4" xfId="50" xr:uid="{00000000-0005-0000-0000-00000A000000}"/>
    <cellStyle name="Naslov" xfId="3" xr:uid="{00000000-0005-0000-0000-00000B000000}"/>
    <cellStyle name="Normal 10" xfId="51" xr:uid="{00000000-0005-0000-0000-00000C000000}"/>
    <cellStyle name="Normal 10 2" xfId="52" xr:uid="{00000000-0005-0000-0000-00000D000000}"/>
    <cellStyle name="Normal 11" xfId="4" xr:uid="{00000000-0005-0000-0000-00000E000000}"/>
    <cellStyle name="Normal 12 4" xfId="53" xr:uid="{00000000-0005-0000-0000-00000F000000}"/>
    <cellStyle name="Normal 13" xfId="5" xr:uid="{00000000-0005-0000-0000-000010000000}"/>
    <cellStyle name="Normal 133" xfId="54" xr:uid="{00000000-0005-0000-0000-000011000000}"/>
    <cellStyle name="Normal 16" xfId="6" xr:uid="{00000000-0005-0000-0000-000012000000}"/>
    <cellStyle name="Normal 18" xfId="7" xr:uid="{00000000-0005-0000-0000-000013000000}"/>
    <cellStyle name="Normal 19" xfId="55" xr:uid="{00000000-0005-0000-0000-000014000000}"/>
    <cellStyle name="Normal 19 2" xfId="56" xr:uid="{00000000-0005-0000-0000-000015000000}"/>
    <cellStyle name="Normal 2" xfId="1" xr:uid="{00000000-0005-0000-0000-000016000000}"/>
    <cellStyle name="Normal 2 2" xfId="8" xr:uid="{00000000-0005-0000-0000-000017000000}"/>
    <cellStyle name="Normal 2 2 2" xfId="58" xr:uid="{00000000-0005-0000-0000-000018000000}"/>
    <cellStyle name="Normal 2 2 3 2" xfId="59" xr:uid="{00000000-0005-0000-0000-000019000000}"/>
    <cellStyle name="Normal 2 3" xfId="32" xr:uid="{00000000-0005-0000-0000-00001A000000}"/>
    <cellStyle name="Normal 2 4" xfId="60" xr:uid="{00000000-0005-0000-0000-00001B000000}"/>
    <cellStyle name="Normal 2 5" xfId="61" xr:uid="{00000000-0005-0000-0000-00001C000000}"/>
    <cellStyle name="Normal 2 6" xfId="57" xr:uid="{00000000-0005-0000-0000-00001D000000}"/>
    <cellStyle name="Normal 20" xfId="9" xr:uid="{00000000-0005-0000-0000-00001E000000}"/>
    <cellStyle name="Normal 22" xfId="10" xr:uid="{00000000-0005-0000-0000-00001F000000}"/>
    <cellStyle name="Normal 25" xfId="11" xr:uid="{00000000-0005-0000-0000-000020000000}"/>
    <cellStyle name="Normal 26" xfId="62" xr:uid="{00000000-0005-0000-0000-000021000000}"/>
    <cellStyle name="Normal 26 2" xfId="63" xr:uid="{00000000-0005-0000-0000-000022000000}"/>
    <cellStyle name="Normal 27" xfId="12" xr:uid="{00000000-0005-0000-0000-000023000000}"/>
    <cellStyle name="Normal 28" xfId="64" xr:uid="{00000000-0005-0000-0000-000024000000}"/>
    <cellStyle name="Normal 29" xfId="13" xr:uid="{00000000-0005-0000-0000-000025000000}"/>
    <cellStyle name="Normal 3" xfId="14" xr:uid="{00000000-0005-0000-0000-000026000000}"/>
    <cellStyle name="Normal 3 2" xfId="33" xr:uid="{00000000-0005-0000-0000-000027000000}"/>
    <cellStyle name="Normal 3 2 2" xfId="66" xr:uid="{00000000-0005-0000-0000-000028000000}"/>
    <cellStyle name="Normal 3 2 2 3" xfId="67" xr:uid="{00000000-0005-0000-0000-000029000000}"/>
    <cellStyle name="Normal 3 3" xfId="65" xr:uid="{00000000-0005-0000-0000-00002A000000}"/>
    <cellStyle name="Normal 32" xfId="15" xr:uid="{00000000-0005-0000-0000-00002B000000}"/>
    <cellStyle name="Normal 34" xfId="16" xr:uid="{00000000-0005-0000-0000-00002C000000}"/>
    <cellStyle name="Normal 36" xfId="17" xr:uid="{00000000-0005-0000-0000-00002D000000}"/>
    <cellStyle name="Normal 38" xfId="18" xr:uid="{00000000-0005-0000-0000-00002E000000}"/>
    <cellStyle name="Normal 4" xfId="19" xr:uid="{00000000-0005-0000-0000-00002F000000}"/>
    <cellStyle name="Normal 4 2" xfId="34" xr:uid="{00000000-0005-0000-0000-000030000000}"/>
    <cellStyle name="Normal 4 2 2" xfId="69" xr:uid="{00000000-0005-0000-0000-000031000000}"/>
    <cellStyle name="Normal 4 3" xfId="68" xr:uid="{00000000-0005-0000-0000-000032000000}"/>
    <cellStyle name="Normal 40" xfId="20" xr:uid="{00000000-0005-0000-0000-000033000000}"/>
    <cellStyle name="Normal 42" xfId="21" xr:uid="{00000000-0005-0000-0000-000034000000}"/>
    <cellStyle name="Normal 44" xfId="22" xr:uid="{00000000-0005-0000-0000-000035000000}"/>
    <cellStyle name="Normal 46" xfId="23" xr:uid="{00000000-0005-0000-0000-000036000000}"/>
    <cellStyle name="Normal 5" xfId="24" xr:uid="{00000000-0005-0000-0000-000037000000}"/>
    <cellStyle name="Normal 5 2" xfId="35" xr:uid="{00000000-0005-0000-0000-000038000000}"/>
    <cellStyle name="Normal 5 2 2" xfId="72" xr:uid="{00000000-0005-0000-0000-000039000000}"/>
    <cellStyle name="Normal 5 2 3" xfId="71" xr:uid="{00000000-0005-0000-0000-00003A000000}"/>
    <cellStyle name="Normal 5 3" xfId="70" xr:uid="{00000000-0005-0000-0000-00003B000000}"/>
    <cellStyle name="Normal 58_Jezevac_pecenjara_concept_tender_v_2011060_1" xfId="73" xr:uid="{00000000-0005-0000-0000-00003C000000}"/>
    <cellStyle name="Normal 6" xfId="25" xr:uid="{00000000-0005-0000-0000-00003D000000}"/>
    <cellStyle name="Normal 6 2" xfId="36" xr:uid="{00000000-0005-0000-0000-00003E000000}"/>
    <cellStyle name="Normal 6 2 2" xfId="75" xr:uid="{00000000-0005-0000-0000-00003F000000}"/>
    <cellStyle name="Normal 6 3" xfId="74" xr:uid="{00000000-0005-0000-0000-000040000000}"/>
    <cellStyle name="Normal 7" xfId="31" xr:uid="{00000000-0005-0000-0000-000041000000}"/>
    <cellStyle name="Normal 7 2" xfId="76" xr:uid="{00000000-0005-0000-0000-000042000000}"/>
    <cellStyle name="Normal 9" xfId="26" xr:uid="{00000000-0005-0000-0000-000043000000}"/>
    <cellStyle name="Normal 9 4" xfId="77" xr:uid="{00000000-0005-0000-0000-000044000000}"/>
    <cellStyle name="Normal1" xfId="78" xr:uid="{00000000-0005-0000-0000-000045000000}"/>
    <cellStyle name="Normalno" xfId="0" builtinId="0"/>
    <cellStyle name="Normalno 12" xfId="79" xr:uid="{00000000-0005-0000-0000-000047000000}"/>
    <cellStyle name="Normalno 2" xfId="80" xr:uid="{00000000-0005-0000-0000-000048000000}"/>
    <cellStyle name="Normalno 2 2" xfId="81" xr:uid="{00000000-0005-0000-0000-000049000000}"/>
    <cellStyle name="Normalno 2 3" xfId="82" xr:uid="{00000000-0005-0000-0000-00004A000000}"/>
    <cellStyle name="Normalno 3" xfId="83" xr:uid="{00000000-0005-0000-0000-00004B000000}"/>
    <cellStyle name="Normalno 3 4 2" xfId="84" xr:uid="{00000000-0005-0000-0000-00004C000000}"/>
    <cellStyle name="Normalno 4" xfId="85" xr:uid="{00000000-0005-0000-0000-00004D000000}"/>
    <cellStyle name="Normalno 4 2" xfId="86" xr:uid="{00000000-0005-0000-0000-00004E000000}"/>
    <cellStyle name="Normalno 5" xfId="40" xr:uid="{00000000-0005-0000-0000-00004F000000}"/>
    <cellStyle name="Normalno 6" xfId="39" xr:uid="{00000000-0005-0000-0000-000050000000}"/>
    <cellStyle name="Normalno 9" xfId="87" xr:uid="{00000000-0005-0000-0000-000051000000}"/>
    <cellStyle name="Obično 2" xfId="88" xr:uid="{00000000-0005-0000-0000-000052000000}"/>
    <cellStyle name="Obično_JADRAN" xfId="89" xr:uid="{00000000-0005-0000-0000-000053000000}"/>
    <cellStyle name="Percent 2 10" xfId="28" xr:uid="{00000000-0005-0000-0000-000054000000}"/>
    <cellStyle name="Percent 2 2" xfId="27" xr:uid="{00000000-0005-0000-0000-000055000000}"/>
    <cellStyle name="Percent 2 3" xfId="37" xr:uid="{00000000-0005-0000-0000-000056000000}"/>
    <cellStyle name="Percent 2 31" xfId="29" xr:uid="{00000000-0005-0000-0000-000057000000}"/>
    <cellStyle name="prostor" xfId="90" xr:uid="{00000000-0005-0000-0000-000058000000}"/>
    <cellStyle name="STAVKE" xfId="38" xr:uid="{00000000-0005-0000-0000-000059000000}"/>
    <cellStyle name="Stil 1" xfId="91" xr:uid="{00000000-0005-0000-0000-00005A000000}"/>
    <cellStyle name="Style 1" xfId="92" xr:uid="{00000000-0005-0000-0000-00005B000000}"/>
    <cellStyle name="Style 1 2" xfId="93" xr:uid="{00000000-0005-0000-0000-00005C000000}"/>
    <cellStyle name="Ukupno" xfId="30" xr:uid="{00000000-0005-0000-0000-00005D000000}"/>
    <cellStyle name="Valuta 2" xfId="94" xr:uid="{00000000-0005-0000-0000-00005E000000}"/>
    <cellStyle name="Zarez 2" xfId="95" xr:uid="{00000000-0005-0000-0000-00005F000000}"/>
    <cellStyle name="Zarez 2 2" xfId="96" xr:uid="{00000000-0005-0000-0000-000060000000}"/>
    <cellStyle name="Zarez 2 3" xfId="97" xr:uid="{00000000-0005-0000-0000-000061000000}"/>
    <cellStyle name="Zarez 6" xfId="98" xr:uid="{00000000-0005-0000-0000-00006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278561</xdr:colOff>
      <xdr:row>20</xdr:row>
      <xdr:rowOff>152760</xdr:rowOff>
    </xdr:from>
    <xdr:to>
      <xdr:col>1</xdr:col>
      <xdr:colOff>1922971</xdr:colOff>
      <xdr:row>20</xdr:row>
      <xdr:rowOff>161745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851B321B-1387-4ACF-3FAE-AA8EF1313FFA}"/>
            </a:ext>
          </a:extLst>
        </xdr:cNvPr>
        <xdr:cNvCxnSpPr/>
      </xdr:nvCxnSpPr>
      <xdr:spPr>
        <a:xfrm flipV="1">
          <a:off x="278561" y="4430024"/>
          <a:ext cx="2255448" cy="89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152760</xdr:colOff>
      <xdr:row>22</xdr:row>
      <xdr:rowOff>134788</xdr:rowOff>
    </xdr:from>
    <xdr:to>
      <xdr:col>4</xdr:col>
      <xdr:colOff>952500</xdr:colOff>
      <xdr:row>22</xdr:row>
      <xdr:rowOff>143773</xdr:rowOff>
    </xdr:to>
    <xdr:cxnSp macro="">
      <xdr:nvCxnSpPr>
        <xdr:cNvPr id="5" name="Ravni poveznik 4">
          <a:extLst>
            <a:ext uri="{FF2B5EF4-FFF2-40B4-BE49-F238E27FC236}">
              <a16:creationId xmlns:a16="http://schemas.microsoft.com/office/drawing/2014/main" id="{7B5D64AF-01C4-D9E3-59CE-EF445D598541}"/>
            </a:ext>
          </a:extLst>
        </xdr:cNvPr>
        <xdr:cNvCxnSpPr/>
      </xdr:nvCxnSpPr>
      <xdr:spPr>
        <a:xfrm flipV="1">
          <a:off x="3001274" y="4789458"/>
          <a:ext cx="2641839" cy="89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view="pageBreakPreview" zoomScale="112" zoomScaleNormal="100" zoomScaleSheetLayoutView="112" workbookViewId="0">
      <selection activeCell="A5" sqref="A5"/>
    </sheetView>
  </sheetViews>
  <sheetFormatPr defaultRowHeight="15"/>
  <cols>
    <col min="1" max="1" width="5.42578125" customWidth="1"/>
    <col min="2" max="2" width="38.7109375" customWidth="1"/>
    <col min="3" max="3" width="7.5703125" customWidth="1"/>
    <col min="4" max="4" width="8.5703125" customWidth="1"/>
    <col min="5" max="6" width="9.85546875" customWidth="1"/>
  </cols>
  <sheetData>
    <row r="1" spans="1:6">
      <c r="A1" s="75" t="s">
        <v>69</v>
      </c>
      <c r="B1" s="75"/>
      <c r="C1" s="75"/>
      <c r="D1" s="75"/>
      <c r="E1" s="75"/>
      <c r="F1" s="75"/>
    </row>
    <row r="2" spans="1:6">
      <c r="A2" s="75"/>
      <c r="B2" s="75"/>
      <c r="C2" s="75"/>
      <c r="D2" s="75"/>
      <c r="E2" s="75"/>
      <c r="F2" s="75"/>
    </row>
    <row r="3" spans="1:6">
      <c r="A3" s="75"/>
      <c r="B3" s="75"/>
      <c r="C3" s="75"/>
      <c r="D3" s="75"/>
      <c r="E3" s="75"/>
      <c r="F3" s="75"/>
    </row>
    <row r="4" spans="1:6">
      <c r="A4" s="75"/>
      <c r="B4" s="75"/>
      <c r="C4" s="75"/>
      <c r="D4" s="75"/>
      <c r="E4" s="75"/>
      <c r="F4" s="75"/>
    </row>
    <row r="5" spans="1:6">
      <c r="A5" s="71" t="s">
        <v>4</v>
      </c>
      <c r="B5" s="73" t="s">
        <v>56</v>
      </c>
      <c r="C5" s="73"/>
      <c r="D5" s="73"/>
      <c r="E5" s="73"/>
      <c r="F5" s="73"/>
    </row>
    <row r="6" spans="1:6">
      <c r="A6" s="71"/>
      <c r="B6" s="73" t="s">
        <v>63</v>
      </c>
      <c r="C6" s="73"/>
      <c r="D6" s="73"/>
      <c r="E6" s="73"/>
      <c r="F6" s="73"/>
    </row>
    <row r="7" spans="1:6">
      <c r="A7" s="71"/>
      <c r="B7" s="73" t="s">
        <v>60</v>
      </c>
      <c r="C7" s="73"/>
      <c r="D7" s="73"/>
      <c r="E7" s="73"/>
      <c r="F7" s="73"/>
    </row>
    <row r="9" spans="1:6" ht="30" customHeight="1">
      <c r="A9" s="1" t="s">
        <v>40</v>
      </c>
      <c r="B9" s="3" t="s">
        <v>0</v>
      </c>
      <c r="C9" s="2" t="s">
        <v>1</v>
      </c>
      <c r="D9" s="3" t="s">
        <v>2</v>
      </c>
      <c r="E9" s="4" t="s">
        <v>3</v>
      </c>
      <c r="F9" s="4" t="s">
        <v>8</v>
      </c>
    </row>
    <row r="10" spans="1:6" ht="15.75">
      <c r="A10" s="6" t="s">
        <v>4</v>
      </c>
      <c r="B10" s="76" t="s">
        <v>5</v>
      </c>
      <c r="C10" s="77"/>
      <c r="D10" s="77"/>
      <c r="E10" s="77"/>
      <c r="F10" s="78"/>
    </row>
    <row r="11" spans="1:6" ht="74.25" customHeight="1">
      <c r="A11" s="33" t="s">
        <v>7</v>
      </c>
      <c r="B11" s="24" t="s">
        <v>44</v>
      </c>
      <c r="C11" s="54"/>
      <c r="D11" s="56"/>
      <c r="E11" s="16"/>
      <c r="F11" s="16"/>
    </row>
    <row r="12" spans="1:6" ht="15" customHeight="1">
      <c r="A12" s="21"/>
      <c r="B12" s="35" t="s">
        <v>32</v>
      </c>
      <c r="C12" s="55"/>
      <c r="D12" s="25"/>
    </row>
    <row r="13" spans="1:6" ht="26.25" customHeight="1">
      <c r="A13" s="20"/>
      <c r="B13" s="29" t="s">
        <v>45</v>
      </c>
      <c r="C13" s="60" t="s">
        <v>46</v>
      </c>
      <c r="D13" s="45">
        <v>8</v>
      </c>
      <c r="E13" s="44"/>
      <c r="F13" s="45">
        <f>D13*E13</f>
        <v>0</v>
      </c>
    </row>
    <row r="15" spans="1:6" ht="15.75">
      <c r="A15" s="6" t="s">
        <v>10</v>
      </c>
      <c r="B15" s="76" t="s">
        <v>47</v>
      </c>
      <c r="C15" s="77"/>
      <c r="D15" s="77"/>
      <c r="E15" s="77"/>
      <c r="F15" s="78"/>
    </row>
    <row r="16" spans="1:6" ht="150.75" customHeight="1">
      <c r="A16" s="34" t="s">
        <v>11</v>
      </c>
      <c r="B16" s="11" t="s">
        <v>48</v>
      </c>
      <c r="C16" s="58"/>
      <c r="D16" s="12"/>
      <c r="E16" s="12"/>
      <c r="F16" s="12"/>
    </row>
    <row r="17" spans="1:10">
      <c r="B17" s="5" t="s">
        <v>12</v>
      </c>
      <c r="C17" s="59"/>
    </row>
    <row r="18" spans="1:10" ht="33.75">
      <c r="A18" s="8"/>
      <c r="B18" s="62" t="s">
        <v>13</v>
      </c>
      <c r="C18" s="52" t="s">
        <v>14</v>
      </c>
      <c r="D18" s="28">
        <v>108</v>
      </c>
      <c r="E18" s="43"/>
      <c r="F18" s="25">
        <f>D18*E18</f>
        <v>0</v>
      </c>
      <c r="G18" s="7"/>
      <c r="H18" s="7"/>
      <c r="I18" s="7"/>
      <c r="J18" s="7"/>
    </row>
    <row r="19" spans="1:10" ht="84.75" customHeight="1">
      <c r="A19" s="34" t="s">
        <v>15</v>
      </c>
      <c r="B19" s="11" t="s">
        <v>49</v>
      </c>
      <c r="C19" s="58"/>
      <c r="D19" s="56"/>
      <c r="E19" s="12"/>
      <c r="F19" s="12"/>
    </row>
    <row r="20" spans="1:10">
      <c r="B20" s="5" t="s">
        <v>12</v>
      </c>
      <c r="C20" s="59"/>
      <c r="D20" s="25"/>
    </row>
    <row r="21" spans="1:10" ht="24.75" customHeight="1">
      <c r="A21" s="8"/>
      <c r="B21" s="61" t="s">
        <v>16</v>
      </c>
      <c r="C21" s="53" t="s">
        <v>9</v>
      </c>
      <c r="D21" s="45">
        <v>540</v>
      </c>
      <c r="E21" s="44"/>
      <c r="F21" s="45">
        <f>D21*E21</f>
        <v>0</v>
      </c>
    </row>
    <row r="22" spans="1:10" ht="56.25">
      <c r="A22" s="34" t="s">
        <v>17</v>
      </c>
      <c r="B22" s="11" t="s">
        <v>53</v>
      </c>
      <c r="C22" s="58"/>
      <c r="D22" s="56"/>
      <c r="E22" s="12"/>
      <c r="F22" s="12"/>
    </row>
    <row r="23" spans="1:10">
      <c r="B23" s="5" t="s">
        <v>12</v>
      </c>
      <c r="C23" s="59"/>
      <c r="D23" s="25"/>
    </row>
    <row r="24" spans="1:10" ht="24.75" customHeight="1">
      <c r="A24" s="8"/>
      <c r="B24" s="62" t="s">
        <v>50</v>
      </c>
      <c r="C24" s="53" t="s">
        <v>14</v>
      </c>
      <c r="D24" s="45">
        <v>81</v>
      </c>
      <c r="E24" s="44"/>
      <c r="F24" s="45">
        <f>D24*E24</f>
        <v>0</v>
      </c>
    </row>
    <row r="25" spans="1:10" ht="60.75" customHeight="1">
      <c r="A25" s="34" t="s">
        <v>51</v>
      </c>
      <c r="B25" s="11" t="s">
        <v>52</v>
      </c>
      <c r="C25" s="58"/>
      <c r="D25" s="12"/>
      <c r="E25" s="12"/>
      <c r="F25" s="12"/>
    </row>
    <row r="26" spans="1:10">
      <c r="B26" s="5" t="s">
        <v>12</v>
      </c>
      <c r="C26" s="59"/>
    </row>
    <row r="27" spans="1:10" ht="23.25">
      <c r="A27" s="8"/>
      <c r="B27" s="9" t="s">
        <v>18</v>
      </c>
      <c r="C27" s="53" t="s">
        <v>41</v>
      </c>
      <c r="D27" s="63">
        <v>360</v>
      </c>
      <c r="E27" s="44"/>
      <c r="F27" s="45">
        <f>D27*E27</f>
        <v>0</v>
      </c>
    </row>
    <row r="31" spans="1:10" ht="15.75">
      <c r="A31" s="6" t="s">
        <v>19</v>
      </c>
      <c r="B31" s="76" t="s">
        <v>54</v>
      </c>
      <c r="C31" s="77"/>
      <c r="D31" s="77"/>
      <c r="E31" s="77"/>
      <c r="F31" s="78"/>
    </row>
    <row r="32" spans="1:10" ht="87" customHeight="1">
      <c r="A32" s="10" t="s">
        <v>20</v>
      </c>
      <c r="B32" s="11" t="s">
        <v>55</v>
      </c>
      <c r="C32" s="58"/>
      <c r="D32" s="12"/>
      <c r="E32" s="12"/>
      <c r="F32" s="12"/>
    </row>
    <row r="33" spans="1:6">
      <c r="B33" s="5" t="s">
        <v>12</v>
      </c>
      <c r="C33" s="59"/>
    </row>
    <row r="34" spans="1:6" ht="23.25">
      <c r="A34" s="8"/>
      <c r="B34" s="9" t="s">
        <v>24</v>
      </c>
      <c r="C34" s="53" t="s">
        <v>9</v>
      </c>
      <c r="D34" s="28">
        <v>540</v>
      </c>
      <c r="E34" s="44"/>
      <c r="F34" s="45">
        <f>D34*E34</f>
        <v>0</v>
      </c>
    </row>
    <row r="35" spans="1:6">
      <c r="B35" s="64"/>
      <c r="C35" s="52"/>
      <c r="D35" s="65"/>
      <c r="E35" s="43"/>
      <c r="F35" s="25"/>
    </row>
    <row r="36" spans="1:6" ht="15.75">
      <c r="A36" s="6" t="s">
        <v>21</v>
      </c>
      <c r="B36" s="76" t="s">
        <v>26</v>
      </c>
      <c r="C36" s="77"/>
      <c r="D36" s="77"/>
      <c r="E36" s="77"/>
      <c r="F36" s="78"/>
    </row>
    <row r="37" spans="1:6">
      <c r="A37" s="47" t="s">
        <v>22</v>
      </c>
      <c r="B37" s="80" t="s">
        <v>27</v>
      </c>
      <c r="C37" s="81"/>
      <c r="D37" s="81"/>
      <c r="E37" s="81"/>
      <c r="F37" s="82"/>
    </row>
    <row r="38" spans="1:6" ht="71.25" customHeight="1">
      <c r="B38" s="22" t="s">
        <v>64</v>
      </c>
    </row>
    <row r="39" spans="1:6" ht="51" customHeight="1">
      <c r="A39" s="15" t="s">
        <v>42</v>
      </c>
      <c r="B39" s="14" t="s">
        <v>33</v>
      </c>
      <c r="C39" s="17"/>
      <c r="D39" s="26"/>
    </row>
    <row r="40" spans="1:6">
      <c r="A40" s="31"/>
      <c r="B40" s="30" t="s">
        <v>65</v>
      </c>
      <c r="C40" s="55"/>
      <c r="D40" s="26"/>
    </row>
    <row r="41" spans="1:6">
      <c r="A41" s="15"/>
      <c r="B41" s="5" t="s">
        <v>12</v>
      </c>
      <c r="C41" s="55"/>
      <c r="D41" s="26"/>
    </row>
    <row r="42" spans="1:6">
      <c r="A42" s="19"/>
      <c r="B42" s="9" t="s">
        <v>34</v>
      </c>
      <c r="C42" s="60" t="s">
        <v>25</v>
      </c>
      <c r="D42" s="57">
        <v>1</v>
      </c>
      <c r="E42" s="44"/>
      <c r="F42" s="45">
        <f>D42*E42</f>
        <v>0</v>
      </c>
    </row>
    <row r="43" spans="1:6" ht="45">
      <c r="A43" s="15" t="s">
        <v>43</v>
      </c>
      <c r="B43" s="18" t="s">
        <v>35</v>
      </c>
      <c r="C43" s="17"/>
      <c r="D43" s="32"/>
    </row>
    <row r="44" spans="1:6">
      <c r="A44" s="15"/>
      <c r="B44" s="30" t="s">
        <v>36</v>
      </c>
      <c r="C44" s="55"/>
      <c r="D44" s="26"/>
    </row>
    <row r="45" spans="1:6">
      <c r="A45" s="15"/>
      <c r="B45" s="5" t="s">
        <v>12</v>
      </c>
      <c r="C45" s="55"/>
      <c r="D45" s="26"/>
    </row>
    <row r="46" spans="1:6">
      <c r="A46" s="19"/>
      <c r="B46" s="9" t="s">
        <v>66</v>
      </c>
      <c r="C46" s="60" t="s">
        <v>25</v>
      </c>
      <c r="D46" s="57">
        <v>1</v>
      </c>
      <c r="E46" s="44"/>
      <c r="F46" s="45">
        <f>D46*E46</f>
        <v>0</v>
      </c>
    </row>
    <row r="47" spans="1:6">
      <c r="A47" s="15"/>
      <c r="B47" s="64"/>
      <c r="C47" s="17"/>
      <c r="D47" s="26"/>
      <c r="E47" s="43"/>
      <c r="F47" s="25"/>
    </row>
    <row r="48" spans="1:6">
      <c r="A48" s="68" t="s">
        <v>23</v>
      </c>
      <c r="B48" s="69" t="s">
        <v>28</v>
      </c>
      <c r="C48" s="70"/>
      <c r="D48" s="70"/>
      <c r="E48" s="70"/>
      <c r="F48" s="70"/>
    </row>
    <row r="49" spans="1:6" ht="60" customHeight="1">
      <c r="B49" s="22" t="s">
        <v>29</v>
      </c>
    </row>
    <row r="50" spans="1:6" ht="18.75" customHeight="1">
      <c r="A50" s="15"/>
      <c r="B50" s="22" t="s">
        <v>30</v>
      </c>
      <c r="C50" s="59"/>
      <c r="D50" s="23"/>
      <c r="E50" s="23"/>
      <c r="F50" s="23"/>
    </row>
    <row r="51" spans="1:6">
      <c r="B51" s="5" t="s">
        <v>12</v>
      </c>
      <c r="C51" s="59"/>
      <c r="D51" s="26"/>
    </row>
    <row r="52" spans="1:6">
      <c r="A52" s="8"/>
      <c r="B52" s="9" t="s">
        <v>31</v>
      </c>
      <c r="C52" s="53" t="s">
        <v>9</v>
      </c>
      <c r="D52" s="27">
        <v>1</v>
      </c>
      <c r="E52" s="44"/>
      <c r="F52" s="45">
        <f>D52*E52</f>
        <v>0</v>
      </c>
    </row>
    <row r="53" spans="1:6">
      <c r="A53" s="8"/>
      <c r="B53" s="9"/>
      <c r="C53" s="53"/>
      <c r="D53" s="28"/>
      <c r="E53" s="43"/>
      <c r="F53" s="25"/>
    </row>
    <row r="54" spans="1:6" ht="15.75" customHeight="1">
      <c r="A54" s="13"/>
      <c r="B54" s="79" t="s">
        <v>67</v>
      </c>
      <c r="C54" s="79"/>
      <c r="D54" s="79"/>
      <c r="E54" s="79"/>
      <c r="F54" s="46">
        <f>F13+F18+F21+F24+F27+F34+F42+F46+F52</f>
        <v>0</v>
      </c>
    </row>
  </sheetData>
  <mergeCells count="7">
    <mergeCell ref="A1:F4"/>
    <mergeCell ref="B10:F10"/>
    <mergeCell ref="B15:F15"/>
    <mergeCell ref="B54:E54"/>
    <mergeCell ref="B31:F31"/>
    <mergeCell ref="B36:F36"/>
    <mergeCell ref="B37:F3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&amp;CTroškovnik &amp;RNC 123</oddHeader>
    <oddFooter>Stranica &amp;P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52"/>
  <sheetViews>
    <sheetView view="pageBreakPreview" zoomScale="124" zoomScaleNormal="100" zoomScaleSheetLayoutView="124" workbookViewId="0">
      <selection activeCell="A2" sqref="A2:F4"/>
    </sheetView>
  </sheetViews>
  <sheetFormatPr defaultRowHeight="15"/>
  <cols>
    <col min="1" max="1" width="5.42578125" customWidth="1"/>
    <col min="2" max="2" width="38.7109375" customWidth="1"/>
    <col min="3" max="3" width="7.5703125" customWidth="1"/>
    <col min="4" max="4" width="8.5703125" customWidth="1"/>
    <col min="5" max="6" width="9.85546875" customWidth="1"/>
  </cols>
  <sheetData>
    <row r="2" spans="1:10">
      <c r="A2" s="71" t="s">
        <v>10</v>
      </c>
      <c r="B2" s="72" t="s">
        <v>56</v>
      </c>
      <c r="C2" s="72"/>
      <c r="D2" s="72"/>
      <c r="E2" s="72"/>
      <c r="F2" s="72"/>
    </row>
    <row r="3" spans="1:10">
      <c r="A3" s="71"/>
      <c r="B3" s="72" t="s">
        <v>62</v>
      </c>
      <c r="C3" s="72"/>
      <c r="D3" s="72"/>
      <c r="E3" s="72"/>
      <c r="F3" s="72"/>
    </row>
    <row r="4" spans="1:10">
      <c r="A4" s="71"/>
      <c r="B4" s="72" t="s">
        <v>61</v>
      </c>
      <c r="C4" s="72"/>
      <c r="D4" s="72"/>
      <c r="E4" s="72"/>
      <c r="F4" s="72"/>
    </row>
    <row r="6" spans="1:10" ht="30" customHeight="1">
      <c r="A6" s="1" t="s">
        <v>40</v>
      </c>
      <c r="B6" s="3" t="s">
        <v>0</v>
      </c>
      <c r="C6" s="2" t="s">
        <v>1</v>
      </c>
      <c r="D6" s="3" t="s">
        <v>2</v>
      </c>
      <c r="E6" s="4" t="s">
        <v>3</v>
      </c>
      <c r="F6" s="4" t="s">
        <v>8</v>
      </c>
    </row>
    <row r="7" spans="1:10" ht="15.75">
      <c r="A7" s="6" t="s">
        <v>4</v>
      </c>
      <c r="B7" s="76" t="s">
        <v>5</v>
      </c>
      <c r="C7" s="77"/>
      <c r="D7" s="77"/>
      <c r="E7" s="77"/>
      <c r="F7" s="78"/>
    </row>
    <row r="8" spans="1:10" ht="67.5">
      <c r="A8" s="33" t="s">
        <v>7</v>
      </c>
      <c r="B8" s="24" t="s">
        <v>44</v>
      </c>
      <c r="C8" s="54"/>
      <c r="D8" s="56"/>
      <c r="E8" s="16"/>
      <c r="F8" s="16"/>
    </row>
    <row r="9" spans="1:10" ht="15" customHeight="1">
      <c r="A9" s="21"/>
      <c r="B9" s="35" t="s">
        <v>32</v>
      </c>
      <c r="C9" s="55"/>
      <c r="D9" s="25"/>
    </row>
    <row r="10" spans="1:10" ht="26.25" customHeight="1">
      <c r="A10" s="20"/>
      <c r="B10" s="29" t="s">
        <v>45</v>
      </c>
      <c r="C10" s="60" t="s">
        <v>46</v>
      </c>
      <c r="D10" s="45">
        <v>6</v>
      </c>
      <c r="E10" s="44"/>
      <c r="F10" s="45">
        <f>D10*E10</f>
        <v>0</v>
      </c>
    </row>
    <row r="12" spans="1:10" ht="15.75">
      <c r="A12" s="6" t="s">
        <v>10</v>
      </c>
      <c r="B12" s="76" t="s">
        <v>47</v>
      </c>
      <c r="C12" s="77"/>
      <c r="D12" s="77"/>
      <c r="E12" s="77"/>
      <c r="F12" s="78"/>
    </row>
    <row r="13" spans="1:10" ht="150.75" customHeight="1">
      <c r="A13" s="34" t="s">
        <v>11</v>
      </c>
      <c r="B13" s="11" t="s">
        <v>48</v>
      </c>
      <c r="C13" s="58"/>
      <c r="D13" s="12"/>
      <c r="E13" s="12"/>
      <c r="F13" s="12"/>
    </row>
    <row r="14" spans="1:10">
      <c r="B14" s="5" t="s">
        <v>12</v>
      </c>
      <c r="C14" s="59"/>
    </row>
    <row r="15" spans="1:10" ht="33.75">
      <c r="A15" s="8"/>
      <c r="B15" s="62" t="s">
        <v>13</v>
      </c>
      <c r="C15" s="52" t="s">
        <v>14</v>
      </c>
      <c r="D15" s="28">
        <v>300</v>
      </c>
      <c r="E15" s="43"/>
      <c r="F15" s="25">
        <f>D15*E15</f>
        <v>0</v>
      </c>
      <c r="G15" s="7"/>
      <c r="H15" s="7"/>
      <c r="I15" s="7"/>
      <c r="J15" s="7"/>
    </row>
    <row r="16" spans="1:10" ht="83.25" customHeight="1">
      <c r="A16" s="34" t="s">
        <v>15</v>
      </c>
      <c r="B16" s="11" t="s">
        <v>49</v>
      </c>
      <c r="C16" s="58"/>
      <c r="D16" s="56"/>
      <c r="E16" s="12"/>
      <c r="F16" s="12"/>
    </row>
    <row r="17" spans="1:6">
      <c r="B17" s="5" t="s">
        <v>12</v>
      </c>
      <c r="C17" s="59"/>
      <c r="D17" s="25"/>
    </row>
    <row r="18" spans="1:6" ht="24.75" customHeight="1">
      <c r="A18" s="8"/>
      <c r="B18" s="61" t="s">
        <v>16</v>
      </c>
      <c r="C18" s="53" t="s">
        <v>9</v>
      </c>
      <c r="D18" s="45">
        <v>1500</v>
      </c>
      <c r="E18" s="44"/>
      <c r="F18" s="45">
        <f>D18*E18</f>
        <v>0</v>
      </c>
    </row>
    <row r="19" spans="1:6" ht="56.25">
      <c r="A19" s="34" t="s">
        <v>17</v>
      </c>
      <c r="B19" s="11" t="s">
        <v>53</v>
      </c>
      <c r="C19" s="58"/>
      <c r="D19" s="56"/>
      <c r="E19" s="12"/>
      <c r="F19" s="12"/>
    </row>
    <row r="20" spans="1:6">
      <c r="B20" s="5" t="s">
        <v>12</v>
      </c>
      <c r="C20" s="59"/>
      <c r="D20" s="25"/>
    </row>
    <row r="21" spans="1:6" ht="24.75" customHeight="1">
      <c r="A21" s="8"/>
      <c r="B21" s="62" t="s">
        <v>50</v>
      </c>
      <c r="C21" s="53" t="s">
        <v>14</v>
      </c>
      <c r="D21" s="45">
        <v>225</v>
      </c>
      <c r="E21" s="44"/>
      <c r="F21" s="45">
        <f>D21*E21</f>
        <v>0</v>
      </c>
    </row>
    <row r="22" spans="1:6" ht="60.75" customHeight="1">
      <c r="A22" s="34" t="s">
        <v>51</v>
      </c>
      <c r="B22" s="11" t="s">
        <v>52</v>
      </c>
      <c r="C22" s="58"/>
      <c r="D22" s="12"/>
      <c r="E22" s="12"/>
      <c r="F22" s="12"/>
    </row>
    <row r="23" spans="1:6">
      <c r="B23" s="5" t="s">
        <v>12</v>
      </c>
      <c r="C23" s="59"/>
    </row>
    <row r="24" spans="1:6" ht="23.25">
      <c r="A24" s="8"/>
      <c r="B24" s="9" t="s">
        <v>18</v>
      </c>
      <c r="C24" s="53" t="s">
        <v>41</v>
      </c>
      <c r="D24" s="63">
        <v>1000</v>
      </c>
      <c r="E24" s="44"/>
      <c r="F24" s="45">
        <f>D24*E24</f>
        <v>0</v>
      </c>
    </row>
    <row r="28" spans="1:6" ht="15.75">
      <c r="A28" s="6" t="s">
        <v>19</v>
      </c>
      <c r="B28" s="76" t="s">
        <v>54</v>
      </c>
      <c r="C28" s="77"/>
      <c r="D28" s="77"/>
      <c r="E28" s="77"/>
      <c r="F28" s="78"/>
    </row>
    <row r="29" spans="1:6" ht="78.75">
      <c r="A29" s="10" t="s">
        <v>20</v>
      </c>
      <c r="B29" s="11" t="s">
        <v>55</v>
      </c>
      <c r="C29" s="58"/>
      <c r="D29" s="12"/>
      <c r="E29" s="12"/>
      <c r="F29" s="12"/>
    </row>
    <row r="30" spans="1:6">
      <c r="B30" s="5" t="s">
        <v>12</v>
      </c>
      <c r="C30" s="59"/>
    </row>
    <row r="31" spans="1:6" ht="23.25">
      <c r="A31" s="8"/>
      <c r="B31" s="9" t="s">
        <v>24</v>
      </c>
      <c r="C31" s="53" t="s">
        <v>9</v>
      </c>
      <c r="D31" s="28">
        <v>1500</v>
      </c>
      <c r="E31" s="44"/>
      <c r="F31" s="45">
        <f>D31*E31</f>
        <v>0</v>
      </c>
    </row>
    <row r="32" spans="1:6">
      <c r="B32" s="64"/>
      <c r="C32" s="52"/>
      <c r="D32" s="65"/>
      <c r="E32" s="43"/>
      <c r="F32" s="25"/>
    </row>
    <row r="33" spans="1:6" ht="15.75">
      <c r="A33" s="6" t="s">
        <v>21</v>
      </c>
      <c r="B33" s="76" t="s">
        <v>26</v>
      </c>
      <c r="C33" s="77"/>
      <c r="D33" s="77"/>
      <c r="E33" s="77"/>
      <c r="F33" s="78"/>
    </row>
    <row r="34" spans="1:6">
      <c r="A34" s="47" t="s">
        <v>22</v>
      </c>
      <c r="B34" s="80" t="s">
        <v>27</v>
      </c>
      <c r="C34" s="81"/>
      <c r="D34" s="81"/>
      <c r="E34" s="81"/>
      <c r="F34" s="82"/>
    </row>
    <row r="35" spans="1:6" ht="71.25" customHeight="1">
      <c r="B35" s="22" t="s">
        <v>64</v>
      </c>
    </row>
    <row r="36" spans="1:6" ht="45">
      <c r="A36" s="15" t="s">
        <v>42</v>
      </c>
      <c r="B36" s="14" t="s">
        <v>33</v>
      </c>
      <c r="C36" s="17"/>
      <c r="D36" s="26"/>
    </row>
    <row r="37" spans="1:6">
      <c r="A37" s="31"/>
      <c r="B37" s="30" t="s">
        <v>65</v>
      </c>
      <c r="C37" s="55"/>
      <c r="D37" s="26"/>
    </row>
    <row r="38" spans="1:6">
      <c r="A38" s="15"/>
      <c r="B38" s="5" t="s">
        <v>12</v>
      </c>
      <c r="C38" s="55"/>
      <c r="D38" s="26"/>
    </row>
    <row r="39" spans="1:6">
      <c r="A39" s="19"/>
      <c r="B39" s="9" t="s">
        <v>34</v>
      </c>
      <c r="C39" s="60" t="s">
        <v>25</v>
      </c>
      <c r="D39" s="57">
        <v>1</v>
      </c>
      <c r="E39" s="44"/>
      <c r="F39" s="45">
        <f>D39*E39</f>
        <v>0</v>
      </c>
    </row>
    <row r="40" spans="1:6" ht="45">
      <c r="A40" s="15" t="s">
        <v>43</v>
      </c>
      <c r="B40" s="18" t="s">
        <v>35</v>
      </c>
      <c r="C40" s="17"/>
      <c r="D40" s="32"/>
    </row>
    <row r="41" spans="1:6">
      <c r="A41" s="15"/>
      <c r="B41" s="30" t="s">
        <v>36</v>
      </c>
      <c r="C41" s="55"/>
      <c r="D41" s="26"/>
    </row>
    <row r="42" spans="1:6">
      <c r="A42" s="15"/>
      <c r="B42" s="5" t="s">
        <v>12</v>
      </c>
      <c r="C42" s="55"/>
      <c r="D42" s="26"/>
    </row>
    <row r="43" spans="1:6">
      <c r="A43" s="19"/>
      <c r="B43" s="9" t="s">
        <v>66</v>
      </c>
      <c r="C43" s="60" t="s">
        <v>25</v>
      </c>
      <c r="D43" s="57">
        <v>1</v>
      </c>
      <c r="E43" s="44"/>
      <c r="F43" s="45">
        <f>D43*E43</f>
        <v>0</v>
      </c>
    </row>
    <row r="44" spans="1:6">
      <c r="A44" s="15"/>
      <c r="B44" s="64"/>
      <c r="C44" s="17"/>
      <c r="D44" s="26"/>
      <c r="E44" s="43"/>
      <c r="F44" s="25"/>
    </row>
    <row r="45" spans="1:6">
      <c r="A45" s="68" t="s">
        <v>23</v>
      </c>
      <c r="B45" s="69" t="s">
        <v>28</v>
      </c>
      <c r="C45" s="70"/>
      <c r="D45" s="70"/>
      <c r="E45" s="70"/>
      <c r="F45" s="70"/>
    </row>
    <row r="46" spans="1:6" ht="60" customHeight="1">
      <c r="B46" s="22" t="s">
        <v>29</v>
      </c>
    </row>
    <row r="47" spans="1:6" ht="18.75" customHeight="1">
      <c r="A47" s="15"/>
      <c r="B47" s="22" t="s">
        <v>30</v>
      </c>
      <c r="C47" s="59"/>
      <c r="D47" s="23"/>
      <c r="E47" s="23"/>
      <c r="F47" s="23"/>
    </row>
    <row r="48" spans="1:6">
      <c r="B48" s="5" t="s">
        <v>12</v>
      </c>
      <c r="C48" s="59"/>
      <c r="D48" s="26"/>
    </row>
    <row r="49" spans="1:6">
      <c r="A49" s="8"/>
      <c r="B49" s="9" t="s">
        <v>31</v>
      </c>
      <c r="C49" s="53" t="s">
        <v>9</v>
      </c>
      <c r="D49" s="27">
        <v>1</v>
      </c>
      <c r="E49" s="44"/>
      <c r="F49" s="45">
        <f>D49*E49</f>
        <v>0</v>
      </c>
    </row>
    <row r="50" spans="1:6">
      <c r="A50" s="8"/>
      <c r="B50" s="9"/>
      <c r="C50" s="53"/>
      <c r="D50" s="28"/>
      <c r="E50" s="43"/>
      <c r="F50" s="25"/>
    </row>
    <row r="51" spans="1:6" ht="15.75" customHeight="1">
      <c r="A51" s="13"/>
      <c r="B51" s="79" t="s">
        <v>67</v>
      </c>
      <c r="C51" s="79"/>
      <c r="D51" s="79"/>
      <c r="E51" s="79"/>
      <c r="F51" s="46">
        <f>F10+F15+F18+F21+F24+F31+F39+F43+F49</f>
        <v>0</v>
      </c>
    </row>
    <row r="52" spans="1:6">
      <c r="A52" s="8"/>
      <c r="B52" s="9"/>
      <c r="C52" s="53"/>
      <c r="D52" s="28"/>
      <c r="E52" s="43"/>
      <c r="F52" s="25"/>
    </row>
  </sheetData>
  <mergeCells count="6">
    <mergeCell ref="B33:F33"/>
    <mergeCell ref="B34:F34"/>
    <mergeCell ref="B51:E51"/>
    <mergeCell ref="B7:F7"/>
    <mergeCell ref="B12:F12"/>
    <mergeCell ref="B28:F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&amp;CTROŠKOVNIK &amp;Rdio NC 115</oddHeader>
    <oddFooter>Stranica &amp;P</oddFooter>
  </headerFooter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"/>
  <sheetViews>
    <sheetView tabSelected="1" view="pageBreakPreview" zoomScale="106" zoomScaleNormal="100" zoomScaleSheetLayoutView="106" workbookViewId="0">
      <selection activeCell="D24" sqref="D24"/>
    </sheetView>
  </sheetViews>
  <sheetFormatPr defaultRowHeight="15"/>
  <cols>
    <col min="2" max="2" width="33.5703125" customWidth="1"/>
    <col min="3" max="3" width="15" customWidth="1"/>
    <col min="4" max="4" width="12.7109375" customWidth="1"/>
    <col min="5" max="5" width="16.42578125" customWidth="1"/>
  </cols>
  <sheetData>
    <row r="1" spans="1:10">
      <c r="A1" s="75" t="s">
        <v>69</v>
      </c>
      <c r="B1" s="75"/>
      <c r="C1" s="75"/>
      <c r="D1" s="75"/>
      <c r="E1" s="75"/>
      <c r="F1" s="75"/>
    </row>
    <row r="2" spans="1:10">
      <c r="A2" s="75"/>
      <c r="B2" s="75"/>
      <c r="C2" s="75"/>
      <c r="D2" s="75"/>
      <c r="E2" s="75"/>
      <c r="F2" s="75"/>
    </row>
    <row r="3" spans="1:10">
      <c r="A3" s="75"/>
      <c r="B3" s="75"/>
      <c r="C3" s="75"/>
      <c r="D3" s="75"/>
      <c r="E3" s="75"/>
      <c r="F3" s="75"/>
    </row>
    <row r="4" spans="1:10">
      <c r="A4" s="75"/>
      <c r="B4" s="75"/>
      <c r="C4" s="75"/>
      <c r="D4" s="75"/>
      <c r="E4" s="75"/>
      <c r="F4" s="75"/>
    </row>
    <row r="5" spans="1:10" ht="15.75">
      <c r="A5" s="83" t="s">
        <v>37</v>
      </c>
      <c r="B5" s="84"/>
      <c r="C5" s="84"/>
      <c r="D5" s="84"/>
      <c r="E5" s="85"/>
    </row>
    <row r="6" spans="1:10">
      <c r="A6" s="1" t="s">
        <v>6</v>
      </c>
      <c r="B6" s="3" t="s">
        <v>0</v>
      </c>
      <c r="C6" s="3" t="s">
        <v>57</v>
      </c>
      <c r="D6" s="36" t="s">
        <v>58</v>
      </c>
      <c r="E6" s="4" t="s">
        <v>59</v>
      </c>
    </row>
    <row r="7" spans="1:10" ht="15.75">
      <c r="A7" s="37"/>
      <c r="B7" s="37"/>
      <c r="C7" s="37"/>
      <c r="D7" s="37"/>
      <c r="E7" s="37"/>
    </row>
    <row r="8" spans="1:10" ht="31.5">
      <c r="A8" s="67" t="s">
        <v>4</v>
      </c>
      <c r="B8" s="66" t="str">
        <f>'NC 123 '!B6</f>
        <v xml:space="preserve">NC  br . 123 ( ulica Kreša  do  spoja na L65016) </v>
      </c>
      <c r="C8" s="40">
        <f>+C11</f>
        <v>0</v>
      </c>
      <c r="D8" s="40">
        <f>C8*0.25</f>
        <v>0</v>
      </c>
      <c r="E8" s="40">
        <f>C8+D8</f>
        <v>0</v>
      </c>
      <c r="J8" s="74"/>
    </row>
    <row r="9" spans="1:10" ht="15.75">
      <c r="A9" s="38"/>
      <c r="B9" s="39"/>
      <c r="C9" s="40"/>
      <c r="D9" s="40"/>
    </row>
    <row r="10" spans="1:10" ht="15.75">
      <c r="A10" s="38"/>
      <c r="B10" s="39"/>
      <c r="C10" s="40"/>
      <c r="D10" s="40"/>
      <c r="E10" s="40"/>
    </row>
    <row r="11" spans="1:10" ht="31.5">
      <c r="A11" s="38" t="s">
        <v>10</v>
      </c>
      <c r="B11" s="66" t="str">
        <f>'NC 115 dio'!B3</f>
        <v xml:space="preserve">NC  br.115  dio ( ulica Potok do spoja na  Ž 6083) </v>
      </c>
      <c r="C11" s="40">
        <f>'NC 115 dio'!F51</f>
        <v>0</v>
      </c>
      <c r="D11" s="40">
        <f t="shared" ref="D11" si="0">C11*0.25</f>
        <v>0</v>
      </c>
      <c r="E11" s="40">
        <f t="shared" ref="E11" si="1">C11+D11</f>
        <v>0</v>
      </c>
    </row>
    <row r="12" spans="1:10" ht="15.75">
      <c r="A12" s="38"/>
      <c r="B12" s="39"/>
      <c r="C12" s="40"/>
      <c r="D12" s="40"/>
      <c r="E12" s="40"/>
    </row>
    <row r="13" spans="1:10">
      <c r="C13" s="40"/>
    </row>
    <row r="14" spans="1:10" ht="15.75">
      <c r="A14" s="38"/>
      <c r="B14" s="39" t="s">
        <v>68</v>
      </c>
      <c r="E14" s="48"/>
    </row>
    <row r="16" spans="1:10" ht="15.75">
      <c r="A16" s="8"/>
      <c r="B16" s="41" t="s">
        <v>38</v>
      </c>
      <c r="C16" s="8"/>
      <c r="D16" s="8"/>
      <c r="E16" s="42">
        <f>E14*0.25</f>
        <v>0</v>
      </c>
    </row>
    <row r="18" spans="1:5" ht="15.75">
      <c r="A18" s="49"/>
      <c r="B18" s="50" t="s">
        <v>39</v>
      </c>
      <c r="C18" s="49"/>
      <c r="D18" s="49"/>
      <c r="E18" s="51">
        <f>E14+E16</f>
        <v>0</v>
      </c>
    </row>
    <row r="20" spans="1:5">
      <c r="A20" s="86" t="s">
        <v>71</v>
      </c>
      <c r="B20" s="86"/>
    </row>
    <row r="21" spans="1:5">
      <c r="A21" s="86"/>
      <c r="B21" s="86"/>
    </row>
    <row r="22" spans="1:5">
      <c r="C22" s="86" t="s">
        <v>70</v>
      </c>
      <c r="D22" s="86"/>
      <c r="E22" s="86"/>
    </row>
    <row r="23" spans="1:5">
      <c r="C23" s="86"/>
      <c r="D23" s="86"/>
      <c r="E23" s="86"/>
    </row>
    <row r="24" spans="1:5">
      <c r="E24" s="40"/>
    </row>
  </sheetData>
  <mergeCells count="6">
    <mergeCell ref="C23:E23"/>
    <mergeCell ref="A5:E5"/>
    <mergeCell ref="A1:F4"/>
    <mergeCell ref="C22:E22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 xml:space="preserve">&amp;CTROŠKOVNIK &amp;RASFALTIRANJE  NC 
U OPĆINI KIJEVO </oddHeader>
    <oddFooter>Stranica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NC 123 </vt:lpstr>
      <vt:lpstr>NC 115 dio</vt:lpstr>
      <vt:lpstr>REKAPITULACIJA</vt:lpstr>
      <vt:lpstr>'NC 115 dio'!Podrucje_ispisa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begonja</dc:creator>
  <cp:lastModifiedBy>Komunalno Drustvo Kijevo</cp:lastModifiedBy>
  <cp:lastPrinted>2025-01-22T09:12:18Z</cp:lastPrinted>
  <dcterms:created xsi:type="dcterms:W3CDTF">2014-01-20T08:12:33Z</dcterms:created>
  <dcterms:modified xsi:type="dcterms:W3CDTF">2025-10-03T08:16:45Z</dcterms:modified>
</cp:coreProperties>
</file>